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ase2\Desktop\住所訂正分\漁船リース\"/>
    </mc:Choice>
  </mc:AlternateContent>
  <bookViews>
    <workbookView xWindow="0" yWindow="0" windowWidth="20490" windowHeight="7770" tabRatio="767" activeTab="4"/>
  </bookViews>
  <sheets>
    <sheet name="入力例・留意事項" sheetId="4" r:id="rId1"/>
    <sheet name="入力フォーマット" sheetId="2" r:id="rId2"/>
    <sheet name="契約（Ａ）リース料" sheetId="1" r:id="rId3"/>
    <sheet name="契約（Ａ）利息・保証料" sheetId="3" r:id="rId4"/>
    <sheet name="契約（Ｂ）リース料" sheetId="5" r:id="rId5"/>
    <sheet name="契約（Ｂ）利息・保証料" sheetId="7" r:id="rId6"/>
  </sheets>
  <definedNames>
    <definedName name="_xlnm.Print_Area" localSheetId="2">'契約（Ａ）リース料'!$A$1:$H$55</definedName>
    <definedName name="_xlnm.Print_Area" localSheetId="3">'契約（Ａ）利息・保証料'!$A$1:$J$47</definedName>
    <definedName name="_xlnm.Print_Area" localSheetId="4">'契約（Ｂ）リース料'!$A$1:$H$54</definedName>
    <definedName name="_xlnm.Print_Area" localSheetId="5">'契約（Ｂ）利息・保証料'!$A$1:$J$47</definedName>
    <definedName name="_xlnm.Print_Area" localSheetId="1">入力フォーマット!$B$3:$K$49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5" l="1"/>
  <c r="G2" i="5"/>
  <c r="G1" i="5"/>
  <c r="F6" i="1"/>
  <c r="F4" i="1"/>
  <c r="G1" i="1"/>
  <c r="G2" i="1"/>
  <c r="K8" i="2" l="1"/>
  <c r="E48" i="2"/>
  <c r="D48" i="2"/>
  <c r="G61" i="2" s="1"/>
  <c r="K9" i="2"/>
  <c r="K10" i="2"/>
  <c r="K11" i="2"/>
  <c r="K12" i="2"/>
  <c r="K13" i="2"/>
  <c r="K14" i="2"/>
  <c r="K15" i="2"/>
  <c r="K16" i="2"/>
  <c r="K17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J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F45" i="7" l="1"/>
  <c r="E45" i="7"/>
  <c r="C45" i="7"/>
  <c r="F44" i="7"/>
  <c r="E44" i="7"/>
  <c r="C44" i="7"/>
  <c r="F43" i="7"/>
  <c r="E43" i="7"/>
  <c r="C43" i="7"/>
  <c r="F42" i="7"/>
  <c r="E42" i="7"/>
  <c r="C42" i="7"/>
  <c r="F41" i="7"/>
  <c r="E41" i="7"/>
  <c r="C41" i="7"/>
  <c r="F40" i="7"/>
  <c r="E40" i="7"/>
  <c r="C40" i="7"/>
  <c r="F39" i="7"/>
  <c r="E39" i="7"/>
  <c r="C39" i="7"/>
  <c r="F38" i="7"/>
  <c r="E38" i="7"/>
  <c r="C38" i="7"/>
  <c r="F37" i="7"/>
  <c r="E37" i="7"/>
  <c r="C37" i="7"/>
  <c r="F36" i="7"/>
  <c r="E36" i="7"/>
  <c r="C36" i="7"/>
  <c r="F35" i="7"/>
  <c r="E35" i="7"/>
  <c r="C35" i="7"/>
  <c r="F34" i="7"/>
  <c r="E34" i="7"/>
  <c r="C34" i="7"/>
  <c r="F33" i="7"/>
  <c r="E33" i="7"/>
  <c r="C33" i="7"/>
  <c r="F32" i="7"/>
  <c r="E32" i="7"/>
  <c r="C32" i="7"/>
  <c r="F31" i="7"/>
  <c r="E31" i="7"/>
  <c r="C31" i="7"/>
  <c r="F30" i="7"/>
  <c r="E30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F15" i="7"/>
  <c r="E15" i="7"/>
  <c r="C15" i="7"/>
  <c r="F14" i="7"/>
  <c r="E14" i="7"/>
  <c r="C14" i="7"/>
  <c r="F13" i="7"/>
  <c r="E13" i="7"/>
  <c r="C13" i="7"/>
  <c r="F12" i="7"/>
  <c r="E12" i="7"/>
  <c r="C12" i="7"/>
  <c r="F11" i="7"/>
  <c r="E11" i="7"/>
  <c r="C11" i="7"/>
  <c r="F10" i="7"/>
  <c r="E10" i="7"/>
  <c r="C10" i="7"/>
  <c r="F9" i="7"/>
  <c r="E9" i="7"/>
  <c r="C9" i="7"/>
  <c r="F8" i="7"/>
  <c r="E8" i="7"/>
  <c r="C8" i="7"/>
  <c r="F7" i="7"/>
  <c r="E7" i="7"/>
  <c r="C7" i="7"/>
  <c r="F6" i="7"/>
  <c r="E6" i="7"/>
  <c r="C6" i="7"/>
  <c r="F51" i="5"/>
  <c r="E51" i="5"/>
  <c r="C51" i="5"/>
  <c r="F50" i="5"/>
  <c r="E50" i="5"/>
  <c r="C50" i="5"/>
  <c r="F49" i="5"/>
  <c r="E49" i="5"/>
  <c r="C49" i="5"/>
  <c r="F48" i="5"/>
  <c r="E48" i="5"/>
  <c r="C48" i="5"/>
  <c r="F47" i="5"/>
  <c r="E47" i="5"/>
  <c r="C47" i="5"/>
  <c r="F46" i="5"/>
  <c r="E46" i="5"/>
  <c r="C46" i="5"/>
  <c r="F45" i="5"/>
  <c r="E45" i="5"/>
  <c r="C45" i="5"/>
  <c r="F44" i="5"/>
  <c r="E44" i="5"/>
  <c r="C44" i="5"/>
  <c r="F43" i="5"/>
  <c r="E43" i="5"/>
  <c r="C43" i="5"/>
  <c r="F42" i="5"/>
  <c r="E42" i="5"/>
  <c r="C42" i="5"/>
  <c r="F41" i="5"/>
  <c r="E41" i="5"/>
  <c r="C41" i="5"/>
  <c r="F40" i="5"/>
  <c r="E40" i="5"/>
  <c r="C40" i="5"/>
  <c r="F39" i="5"/>
  <c r="E39" i="5"/>
  <c r="C39" i="5"/>
  <c r="F38" i="5"/>
  <c r="E38" i="5"/>
  <c r="C38" i="5"/>
  <c r="F37" i="5"/>
  <c r="E37" i="5"/>
  <c r="C37" i="5"/>
  <c r="F36" i="5"/>
  <c r="E36" i="5"/>
  <c r="C36" i="5"/>
  <c r="F35" i="5"/>
  <c r="E35" i="5"/>
  <c r="C35" i="5"/>
  <c r="F34" i="5"/>
  <c r="E34" i="5"/>
  <c r="C34" i="5"/>
  <c r="F33" i="5"/>
  <c r="E33" i="5"/>
  <c r="C33" i="5"/>
  <c r="F32" i="5"/>
  <c r="E32" i="5"/>
  <c r="C32" i="5"/>
  <c r="F31" i="5"/>
  <c r="E31" i="5"/>
  <c r="C31" i="5"/>
  <c r="F30" i="5"/>
  <c r="E30" i="5"/>
  <c r="C30" i="5"/>
  <c r="F29" i="5"/>
  <c r="E29" i="5"/>
  <c r="C29" i="5"/>
  <c r="F28" i="5"/>
  <c r="E28" i="5"/>
  <c r="C28" i="5"/>
  <c r="F27" i="5"/>
  <c r="E27" i="5"/>
  <c r="C27" i="5"/>
  <c r="F26" i="5"/>
  <c r="E26" i="5"/>
  <c r="C26" i="5"/>
  <c r="F25" i="5"/>
  <c r="E25" i="5"/>
  <c r="C25" i="5"/>
  <c r="F24" i="5"/>
  <c r="E24" i="5"/>
  <c r="C24" i="5"/>
  <c r="F23" i="5"/>
  <c r="E23" i="5"/>
  <c r="C23" i="5"/>
  <c r="F22" i="5"/>
  <c r="E22" i="5"/>
  <c r="C22" i="5"/>
  <c r="F21" i="5"/>
  <c r="E21" i="5"/>
  <c r="C21" i="5"/>
  <c r="F20" i="5"/>
  <c r="E20" i="5"/>
  <c r="C20" i="5"/>
  <c r="F19" i="5"/>
  <c r="E19" i="5"/>
  <c r="C19" i="5"/>
  <c r="F18" i="5"/>
  <c r="E18" i="5"/>
  <c r="C18" i="5"/>
  <c r="F17" i="5"/>
  <c r="E17" i="5"/>
  <c r="C17" i="5"/>
  <c r="F16" i="5"/>
  <c r="E16" i="5"/>
  <c r="C16" i="5"/>
  <c r="F15" i="5"/>
  <c r="E15" i="5"/>
  <c r="C15" i="5"/>
  <c r="F14" i="5"/>
  <c r="E14" i="5"/>
  <c r="C14" i="5"/>
  <c r="F13" i="5"/>
  <c r="E13" i="5"/>
  <c r="C13" i="5"/>
  <c r="F12" i="5"/>
  <c r="E12" i="5"/>
  <c r="C12" i="5"/>
  <c r="E11" i="5"/>
  <c r="C11" i="5"/>
  <c r="E10" i="5"/>
  <c r="C10" i="5"/>
  <c r="G9" i="5"/>
  <c r="C9" i="5"/>
  <c r="F86" i="4"/>
  <c r="E60" i="4"/>
  <c r="E59" i="4"/>
  <c r="E58" i="4"/>
  <c r="E57" i="4"/>
  <c r="E77" i="4" s="1"/>
  <c r="G56" i="4"/>
  <c r="D56" i="4"/>
  <c r="K56" i="4" s="1"/>
  <c r="G55" i="4"/>
  <c r="D55" i="4"/>
  <c r="K55" i="4" s="1"/>
  <c r="G54" i="4"/>
  <c r="D54" i="4"/>
  <c r="K54" i="4" s="1"/>
  <c r="G53" i="4"/>
  <c r="D53" i="4"/>
  <c r="K53" i="4" s="1"/>
  <c r="G52" i="4"/>
  <c r="D52" i="4"/>
  <c r="K52" i="4" s="1"/>
  <c r="G51" i="4"/>
  <c r="D51" i="4"/>
  <c r="K51" i="4" s="1"/>
  <c r="G50" i="4"/>
  <c r="D50" i="4"/>
  <c r="K50" i="4" s="1"/>
  <c r="G49" i="4"/>
  <c r="D49" i="4"/>
  <c r="K49" i="4" s="1"/>
  <c r="G48" i="4"/>
  <c r="D48" i="4"/>
  <c r="K48" i="4" s="1"/>
  <c r="G47" i="4"/>
  <c r="D47" i="4"/>
  <c r="K47" i="4" s="1"/>
  <c r="G46" i="4"/>
  <c r="D46" i="4"/>
  <c r="K46" i="4" s="1"/>
  <c r="G45" i="4"/>
  <c r="D45" i="4"/>
  <c r="K45" i="4" s="1"/>
  <c r="G44" i="4"/>
  <c r="D44" i="4"/>
  <c r="K44" i="4" s="1"/>
  <c r="G43" i="4"/>
  <c r="D43" i="4"/>
  <c r="K43" i="4" s="1"/>
  <c r="G42" i="4"/>
  <c r="D42" i="4"/>
  <c r="K42" i="4" s="1"/>
  <c r="G41" i="4"/>
  <c r="D41" i="4"/>
  <c r="K41" i="4" s="1"/>
  <c r="G40" i="4"/>
  <c r="D40" i="4"/>
  <c r="K40" i="4" s="1"/>
  <c r="G39" i="4"/>
  <c r="D39" i="4"/>
  <c r="K39" i="4" s="1"/>
  <c r="G38" i="4"/>
  <c r="D38" i="4"/>
  <c r="K38" i="4" s="1"/>
  <c r="G37" i="4"/>
  <c r="G77" i="4" s="1"/>
  <c r="D37" i="4"/>
  <c r="K37" i="4" s="1"/>
  <c r="K77" i="4" s="1"/>
  <c r="C16" i="4"/>
  <c r="D36" i="4" s="1"/>
  <c r="C15" i="4"/>
  <c r="D35" i="4" s="1"/>
  <c r="C14" i="4"/>
  <c r="G14" i="7" l="1"/>
  <c r="G30" i="7"/>
  <c r="G32" i="7"/>
  <c r="G34" i="7"/>
  <c r="G36" i="7"/>
  <c r="G38" i="7"/>
  <c r="G40" i="7"/>
  <c r="G42" i="7"/>
  <c r="G44" i="7"/>
  <c r="G15" i="7"/>
  <c r="G31" i="7"/>
  <c r="G33" i="7"/>
  <c r="G35" i="7"/>
  <c r="G37" i="7"/>
  <c r="G39" i="7"/>
  <c r="G41" i="7"/>
  <c r="G43" i="7"/>
  <c r="G45" i="7"/>
  <c r="G13" i="7"/>
  <c r="G12" i="7"/>
  <c r="G11" i="7"/>
  <c r="G10" i="7"/>
  <c r="G9" i="7"/>
  <c r="G8" i="7"/>
  <c r="G7" i="7"/>
  <c r="G6" i="7"/>
  <c r="C17" i="4"/>
  <c r="F34" i="4"/>
  <c r="D77" i="4"/>
  <c r="D78" i="4" s="1"/>
  <c r="D81" i="4" s="1"/>
  <c r="D82" i="4" s="1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E30" i="3"/>
  <c r="G30" i="3" s="1"/>
  <c r="E31" i="3"/>
  <c r="G31" i="3" s="1"/>
  <c r="E32" i="3"/>
  <c r="G32" i="3" s="1"/>
  <c r="E33" i="3"/>
  <c r="G33" i="3" s="1"/>
  <c r="E34" i="3"/>
  <c r="G34" i="3" s="1"/>
  <c r="E35" i="3"/>
  <c r="G35" i="3" s="1"/>
  <c r="E36" i="3"/>
  <c r="G36" i="3" s="1"/>
  <c r="E37" i="3"/>
  <c r="G37" i="3" s="1"/>
  <c r="E38" i="3"/>
  <c r="G38" i="3" s="1"/>
  <c r="E39" i="3"/>
  <c r="G39" i="3" s="1"/>
  <c r="E40" i="3"/>
  <c r="G40" i="3" s="1"/>
  <c r="E41" i="3"/>
  <c r="G41" i="3" s="1"/>
  <c r="E42" i="3"/>
  <c r="G42" i="3" s="1"/>
  <c r="E43" i="3"/>
  <c r="G43" i="3" s="1"/>
  <c r="E44" i="3"/>
  <c r="G44" i="3" s="1"/>
  <c r="E45" i="3"/>
  <c r="G45" i="3" s="1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6" i="3"/>
  <c r="C18" i="4" l="1"/>
  <c r="H36" i="4" s="1"/>
  <c r="F89" i="4"/>
  <c r="F35" i="4"/>
  <c r="E14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5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13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10" i="1"/>
  <c r="F57" i="2"/>
  <c r="F15" i="3"/>
  <c r="F14" i="3"/>
  <c r="F13" i="3"/>
  <c r="F12" i="3"/>
  <c r="F11" i="3"/>
  <c r="F10" i="3"/>
  <c r="F9" i="3"/>
  <c r="F8" i="3"/>
  <c r="F7" i="3"/>
  <c r="F6" i="3"/>
  <c r="E15" i="3"/>
  <c r="E14" i="3"/>
  <c r="E13" i="3"/>
  <c r="E12" i="3"/>
  <c r="E11" i="3"/>
  <c r="E10" i="3"/>
  <c r="E9" i="3"/>
  <c r="E8" i="3"/>
  <c r="E7" i="3"/>
  <c r="E6" i="3"/>
  <c r="F34" i="1"/>
  <c r="F36" i="1"/>
  <c r="F3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3" i="1"/>
  <c r="F36" i="4" l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90" i="4"/>
  <c r="H37" i="4"/>
  <c r="H38" i="4" s="1"/>
  <c r="H39" i="4" s="1"/>
  <c r="H40" i="4" s="1"/>
  <c r="H41" i="4" s="1"/>
  <c r="H42" i="4" s="1"/>
  <c r="H43" i="4" s="1"/>
  <c r="H44" i="4" s="1"/>
  <c r="H45" i="4" s="1"/>
  <c r="H46" i="4" s="1"/>
  <c r="C19" i="4"/>
  <c r="G6" i="3"/>
  <c r="G10" i="3"/>
  <c r="G14" i="3"/>
  <c r="G7" i="3"/>
  <c r="G11" i="3"/>
  <c r="G15" i="3"/>
  <c r="G8" i="3"/>
  <c r="G12" i="3"/>
  <c r="G9" i="3"/>
  <c r="G13" i="3"/>
  <c r="E12" i="1"/>
  <c r="G10" i="1"/>
  <c r="G48" i="2"/>
  <c r="E11" i="1"/>
  <c r="F53" i="1" l="1"/>
  <c r="F52" i="5"/>
  <c r="E53" i="1"/>
  <c r="E52" i="5"/>
  <c r="H47" i="4"/>
  <c r="F6" i="2"/>
  <c r="G10" i="5" s="1"/>
  <c r="D49" i="2"/>
  <c r="G60" i="2" s="1"/>
  <c r="E54" i="1" l="1"/>
  <c r="E53" i="5"/>
  <c r="H48" i="4"/>
  <c r="F60" i="2"/>
  <c r="D52" i="2"/>
  <c r="D53" i="2" s="1"/>
  <c r="F7" i="2"/>
  <c r="G11" i="1"/>
  <c r="H8" i="2"/>
  <c r="H9" i="2" s="1"/>
  <c r="H10" i="2" s="1"/>
  <c r="H11" i="2" s="1"/>
  <c r="H12" i="2" s="1"/>
  <c r="H13" i="2" s="1"/>
  <c r="H14" i="2" s="1"/>
  <c r="H15" i="2" s="1"/>
  <c r="H16" i="2" s="1"/>
  <c r="H17" i="2" s="1"/>
  <c r="F61" i="2"/>
  <c r="H18" i="2" l="1"/>
  <c r="F16" i="7"/>
  <c r="F8" i="2"/>
  <c r="G12" i="5" s="1"/>
  <c r="G11" i="5"/>
  <c r="G12" i="1"/>
  <c r="H49" i="4"/>
  <c r="H19" i="2"/>
  <c r="F16" i="3" l="1"/>
  <c r="E16" i="7"/>
  <c r="G16" i="7" s="1"/>
  <c r="K18" i="2"/>
  <c r="F18" i="7"/>
  <c r="E16" i="3"/>
  <c r="G16" i="3" s="1"/>
  <c r="G13" i="1"/>
  <c r="F9" i="2"/>
  <c r="G13" i="5" s="1"/>
  <c r="H50" i="4"/>
  <c r="H20" i="2"/>
  <c r="F18" i="3" l="1"/>
  <c r="K19" i="2"/>
  <c r="E18" i="7"/>
  <c r="G18" i="7" s="1"/>
  <c r="K20" i="2"/>
  <c r="E18" i="3"/>
  <c r="G18" i="3" s="1"/>
  <c r="E17" i="7"/>
  <c r="E17" i="3"/>
  <c r="F17" i="7"/>
  <c r="F17" i="3"/>
  <c r="F19" i="7"/>
  <c r="G14" i="1"/>
  <c r="F10" i="2"/>
  <c r="G14" i="5" s="1"/>
  <c r="H51" i="4"/>
  <c r="H21" i="2"/>
  <c r="E19" i="7" l="1"/>
  <c r="G19" i="7" s="1"/>
  <c r="K21" i="2"/>
  <c r="E19" i="3"/>
  <c r="G17" i="3"/>
  <c r="F20" i="7"/>
  <c r="F19" i="3"/>
  <c r="G17" i="7"/>
  <c r="G15" i="1"/>
  <c r="F11" i="2"/>
  <c r="G15" i="5" s="1"/>
  <c r="H52" i="4"/>
  <c r="H22" i="2"/>
  <c r="G19" i="3" l="1"/>
  <c r="E20" i="7"/>
  <c r="G20" i="7" s="1"/>
  <c r="K22" i="2"/>
  <c r="F20" i="3"/>
  <c r="E20" i="3"/>
  <c r="F21" i="7"/>
  <c r="F12" i="2"/>
  <c r="G16" i="5" s="1"/>
  <c r="G16" i="1"/>
  <c r="H53" i="4"/>
  <c r="H23" i="2"/>
  <c r="G20" i="3" l="1"/>
  <c r="F21" i="3"/>
  <c r="E21" i="7"/>
  <c r="G21" i="7" s="1"/>
  <c r="K23" i="2"/>
  <c r="E21" i="3"/>
  <c r="F22" i="7"/>
  <c r="G17" i="1"/>
  <c r="F13" i="2"/>
  <c r="G17" i="5" s="1"/>
  <c r="H54" i="4"/>
  <c r="F14" i="2"/>
  <c r="G18" i="5" s="1"/>
  <c r="H24" i="2"/>
  <c r="G21" i="3" l="1"/>
  <c r="E22" i="7"/>
  <c r="G22" i="7" s="1"/>
  <c r="K24" i="2"/>
  <c r="E22" i="3"/>
  <c r="F23" i="7"/>
  <c r="F22" i="3"/>
  <c r="G18" i="1"/>
  <c r="G22" i="3"/>
  <c r="H55" i="4"/>
  <c r="F15" i="2"/>
  <c r="G19" i="5" s="1"/>
  <c r="G19" i="1"/>
  <c r="H25" i="2"/>
  <c r="F23" i="3"/>
  <c r="E23" i="7" l="1"/>
  <c r="G23" i="7" s="1"/>
  <c r="K25" i="2"/>
  <c r="E23" i="3"/>
  <c r="G23" i="3" s="1"/>
  <c r="F24" i="7"/>
  <c r="H56" i="4"/>
  <c r="F16" i="2"/>
  <c r="G20" i="5" s="1"/>
  <c r="G20" i="1"/>
  <c r="H26" i="2"/>
  <c r="E24" i="7" l="1"/>
  <c r="G24" i="7" s="1"/>
  <c r="K26" i="2"/>
  <c r="F24" i="3"/>
  <c r="E24" i="3"/>
  <c r="G24" i="3" s="1"/>
  <c r="F25" i="7"/>
  <c r="H57" i="4"/>
  <c r="F17" i="2"/>
  <c r="G21" i="5" s="1"/>
  <c r="G21" i="1"/>
  <c r="H27" i="2"/>
  <c r="F25" i="3"/>
  <c r="E25" i="7" l="1"/>
  <c r="G25" i="7" s="1"/>
  <c r="K27" i="2"/>
  <c r="E25" i="3"/>
  <c r="G25" i="3" s="1"/>
  <c r="F26" i="7"/>
  <c r="H58" i="4"/>
  <c r="F18" i="2"/>
  <c r="G22" i="5" s="1"/>
  <c r="G22" i="1"/>
  <c r="E26" i="3"/>
  <c r="H28" i="2"/>
  <c r="F26" i="3" l="1"/>
  <c r="G26" i="3" s="1"/>
  <c r="E26" i="7"/>
  <c r="K28" i="2"/>
  <c r="E27" i="3"/>
  <c r="F27" i="7"/>
  <c r="G26" i="7"/>
  <c r="H59" i="4"/>
  <c r="F19" i="2"/>
  <c r="G23" i="5" s="1"/>
  <c r="G23" i="1"/>
  <c r="H29" i="2"/>
  <c r="F27" i="3"/>
  <c r="E27" i="7" l="1"/>
  <c r="G27" i="7" s="1"/>
  <c r="K29" i="2"/>
  <c r="F28" i="7"/>
  <c r="E28" i="3"/>
  <c r="H60" i="4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G27" i="3"/>
  <c r="F20" i="2"/>
  <c r="G24" i="5" s="1"/>
  <c r="G24" i="1"/>
  <c r="H30" i="2"/>
  <c r="F28" i="3"/>
  <c r="E28" i="7" l="1"/>
  <c r="K30" i="2"/>
  <c r="G28" i="7"/>
  <c r="F29" i="7"/>
  <c r="F46" i="7" s="1"/>
  <c r="I5" i="7" s="1"/>
  <c r="I6" i="7" s="1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77" i="4"/>
  <c r="G28" i="3"/>
  <c r="F21" i="2"/>
  <c r="G25" i="5" s="1"/>
  <c r="G25" i="1"/>
  <c r="H31" i="2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E29" i="3"/>
  <c r="E29" i="7" l="1"/>
  <c r="G29" i="7" s="1"/>
  <c r="G46" i="7" s="1"/>
  <c r="K31" i="2"/>
  <c r="K48" i="2" s="1"/>
  <c r="J48" i="2"/>
  <c r="F29" i="3"/>
  <c r="F46" i="3" s="1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E46" i="3"/>
  <c r="H5" i="3" s="1"/>
  <c r="F22" i="2"/>
  <c r="G26" i="5" s="1"/>
  <c r="G26" i="1"/>
  <c r="I48" i="2"/>
  <c r="E46" i="7" l="1"/>
  <c r="H5" i="7" s="1"/>
  <c r="H6" i="7" s="1"/>
  <c r="J5" i="7"/>
  <c r="G29" i="3"/>
  <c r="G46" i="3" s="1"/>
  <c r="H6" i="3"/>
  <c r="J5" i="3"/>
  <c r="F23" i="2"/>
  <c r="G27" i="5" s="1"/>
  <c r="G27" i="1"/>
  <c r="J6" i="7" l="1"/>
  <c r="H7" i="7"/>
  <c r="J6" i="3"/>
  <c r="H7" i="3"/>
  <c r="F24" i="2"/>
  <c r="G28" i="5" s="1"/>
  <c r="G28" i="1"/>
  <c r="J7" i="7" l="1"/>
  <c r="H8" i="7"/>
  <c r="H8" i="3"/>
  <c r="J7" i="3"/>
  <c r="F25" i="2"/>
  <c r="G29" i="5" s="1"/>
  <c r="G29" i="1"/>
  <c r="H9" i="7" l="1"/>
  <c r="J8" i="7"/>
  <c r="H9" i="3"/>
  <c r="J8" i="3"/>
  <c r="F26" i="2"/>
  <c r="G30" i="5" s="1"/>
  <c r="G30" i="1"/>
  <c r="H10" i="7" l="1"/>
  <c r="J9" i="7"/>
  <c r="J9" i="3"/>
  <c r="H10" i="3"/>
  <c r="F27" i="2"/>
  <c r="G31" i="5" s="1"/>
  <c r="G31" i="1"/>
  <c r="J10" i="7" l="1"/>
  <c r="H11" i="7"/>
  <c r="J10" i="3"/>
  <c r="H11" i="3"/>
  <c r="F28" i="2"/>
  <c r="G32" i="5" s="1"/>
  <c r="G32" i="1"/>
  <c r="J11" i="7" l="1"/>
  <c r="H12" i="7"/>
  <c r="H12" i="3"/>
  <c r="J11" i="3"/>
  <c r="F29" i="2"/>
  <c r="G33" i="5" s="1"/>
  <c r="G33" i="1"/>
  <c r="J12" i="7" l="1"/>
  <c r="H13" i="7"/>
  <c r="H13" i="3"/>
  <c r="J12" i="3"/>
  <c r="F30" i="2"/>
  <c r="G34" i="5" s="1"/>
  <c r="G34" i="1"/>
  <c r="H14" i="7" l="1"/>
  <c r="J13" i="7"/>
  <c r="H14" i="3"/>
  <c r="J13" i="3"/>
  <c r="F31" i="2"/>
  <c r="G35" i="5" s="1"/>
  <c r="G35" i="1"/>
  <c r="H15" i="7" l="1"/>
  <c r="J14" i="7"/>
  <c r="J14" i="3"/>
  <c r="H15" i="3"/>
  <c r="F32" i="2"/>
  <c r="G36" i="5" s="1"/>
  <c r="G36" i="1"/>
  <c r="H16" i="7" l="1"/>
  <c r="J15" i="7"/>
  <c r="J15" i="3"/>
  <c r="H16" i="3"/>
  <c r="F33" i="2"/>
  <c r="G37" i="5" s="1"/>
  <c r="G37" i="1"/>
  <c r="J16" i="7" l="1"/>
  <c r="H17" i="7"/>
  <c r="H17" i="3"/>
  <c r="J16" i="3"/>
  <c r="F34" i="2"/>
  <c r="G38" i="5" s="1"/>
  <c r="G38" i="1"/>
  <c r="H18" i="7" l="1"/>
  <c r="J17" i="7"/>
  <c r="H18" i="3"/>
  <c r="J17" i="3"/>
  <c r="F35" i="2"/>
  <c r="G39" i="5" s="1"/>
  <c r="G39" i="1"/>
  <c r="J18" i="7" l="1"/>
  <c r="H19" i="7"/>
  <c r="H19" i="3"/>
  <c r="J18" i="3"/>
  <c r="F36" i="2"/>
  <c r="G40" i="5" s="1"/>
  <c r="G40" i="1"/>
  <c r="H20" i="7" l="1"/>
  <c r="J19" i="7"/>
  <c r="H20" i="3"/>
  <c r="J19" i="3"/>
  <c r="F37" i="2"/>
  <c r="G41" i="5" s="1"/>
  <c r="G41" i="1"/>
  <c r="H21" i="7" l="1"/>
  <c r="J20" i="7"/>
  <c r="H21" i="3"/>
  <c r="J20" i="3"/>
  <c r="F38" i="2"/>
  <c r="G42" i="5" s="1"/>
  <c r="G42" i="1"/>
  <c r="H22" i="7" l="1"/>
  <c r="J21" i="7"/>
  <c r="H22" i="3"/>
  <c r="J21" i="3"/>
  <c r="F39" i="2"/>
  <c r="G43" i="5" s="1"/>
  <c r="G43" i="1"/>
  <c r="J22" i="7" l="1"/>
  <c r="H23" i="7"/>
  <c r="J22" i="3"/>
  <c r="H23" i="3"/>
  <c r="F40" i="2"/>
  <c r="G44" i="5" s="1"/>
  <c r="G44" i="1"/>
  <c r="J23" i="7" l="1"/>
  <c r="H24" i="7"/>
  <c r="H24" i="3"/>
  <c r="J23" i="3"/>
  <c r="F41" i="2"/>
  <c r="G45" i="5" s="1"/>
  <c r="G45" i="1"/>
  <c r="H25" i="7" l="1"/>
  <c r="J24" i="7"/>
  <c r="H25" i="3"/>
  <c r="J24" i="3"/>
  <c r="F42" i="2"/>
  <c r="G46" i="5" s="1"/>
  <c r="G46" i="1"/>
  <c r="J25" i="7" l="1"/>
  <c r="H26" i="7"/>
  <c r="H26" i="3"/>
  <c r="J25" i="3"/>
  <c r="F43" i="2"/>
  <c r="G47" i="5" s="1"/>
  <c r="G47" i="1"/>
  <c r="H27" i="7" l="1"/>
  <c r="J26" i="7"/>
  <c r="H27" i="3"/>
  <c r="J26" i="3"/>
  <c r="F44" i="2"/>
  <c r="G48" i="5" s="1"/>
  <c r="G48" i="1"/>
  <c r="H28" i="7" l="1"/>
  <c r="J27" i="7"/>
  <c r="H28" i="3"/>
  <c r="J27" i="3"/>
  <c r="F45" i="2"/>
  <c r="G49" i="5" s="1"/>
  <c r="G49" i="1"/>
  <c r="H29" i="7" l="1"/>
  <c r="J28" i="7"/>
  <c r="H29" i="3"/>
  <c r="J28" i="3"/>
  <c r="F46" i="2"/>
  <c r="G50" i="5" s="1"/>
  <c r="G50" i="1"/>
  <c r="H30" i="7" l="1"/>
  <c r="J29" i="7"/>
  <c r="H30" i="3"/>
  <c r="J29" i="3"/>
  <c r="F47" i="2"/>
  <c r="G51" i="1"/>
  <c r="J30" i="7" l="1"/>
  <c r="H31" i="7"/>
  <c r="G52" i="1"/>
  <c r="G51" i="5"/>
  <c r="H31" i="3"/>
  <c r="J30" i="3"/>
  <c r="H32" i="7" l="1"/>
  <c r="J31" i="7"/>
  <c r="H32" i="3"/>
  <c r="J31" i="3"/>
  <c r="H33" i="7" l="1"/>
  <c r="J32" i="7"/>
  <c r="H33" i="3"/>
  <c r="J32" i="3"/>
  <c r="H34" i="7" l="1"/>
  <c r="J33" i="7"/>
  <c r="H34" i="3"/>
  <c r="J33" i="3"/>
  <c r="J34" i="7" l="1"/>
  <c r="H35" i="7"/>
  <c r="H35" i="3"/>
  <c r="J34" i="3"/>
  <c r="J35" i="7" l="1"/>
  <c r="H36" i="7"/>
  <c r="H36" i="3"/>
  <c r="J35" i="3"/>
  <c r="H37" i="7" l="1"/>
  <c r="J36" i="7"/>
  <c r="H37" i="3"/>
  <c r="J36" i="3"/>
  <c r="H38" i="7" l="1"/>
  <c r="J37" i="7"/>
  <c r="H38" i="3"/>
  <c r="J37" i="3"/>
  <c r="H39" i="7" l="1"/>
  <c r="J38" i="7"/>
  <c r="H39" i="3"/>
  <c r="J38" i="3"/>
  <c r="H40" i="7" l="1"/>
  <c r="J39" i="7"/>
  <c r="H40" i="3"/>
  <c r="J39" i="3"/>
  <c r="H41" i="7" l="1"/>
  <c r="J40" i="7"/>
  <c r="H41" i="3"/>
  <c r="J40" i="3"/>
  <c r="H42" i="7" l="1"/>
  <c r="J41" i="7"/>
  <c r="H42" i="3"/>
  <c r="J41" i="3"/>
  <c r="H43" i="7" l="1"/>
  <c r="J42" i="7"/>
  <c r="H43" i="3"/>
  <c r="J42" i="3"/>
  <c r="H44" i="7" l="1"/>
  <c r="J43" i="7"/>
  <c r="H44" i="3"/>
  <c r="J43" i="3"/>
  <c r="H45" i="7" l="1"/>
  <c r="J45" i="7" s="1"/>
  <c r="J44" i="7"/>
  <c r="H45" i="3"/>
  <c r="J45" i="3" s="1"/>
  <c r="J44" i="3"/>
</calcChain>
</file>

<file path=xl/comments1.xml><?xml version="1.0" encoding="utf-8"?>
<comments xmlns="http://schemas.openxmlformats.org/spreadsheetml/2006/main">
  <authors>
    <author>T20589T</author>
  </authors>
  <commentLis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借受証のリース開始日(検査完了日)と一致する。</t>
        </r>
      </text>
    </comment>
  </commentList>
</comments>
</file>

<file path=xl/sharedStrings.xml><?xml version="1.0" encoding="utf-8"?>
<sst xmlns="http://schemas.openxmlformats.org/spreadsheetml/2006/main" count="676" uniqueCount="242">
  <si>
    <t>漁船ﾘｰｽ契約書(A)</t>
    <rPh sb="0" eb="2">
      <t>ギョセン</t>
    </rPh>
    <rPh sb="5" eb="8">
      <t>ケイヤクショ</t>
    </rPh>
    <phoneticPr fontId="2"/>
  </si>
  <si>
    <t>リース料計算書</t>
    <rPh sb="3" eb="4">
      <t>リョウ</t>
    </rPh>
    <rPh sb="4" eb="7">
      <t>ケイサンショ</t>
    </rPh>
    <phoneticPr fontId="2"/>
  </si>
  <si>
    <t>　</t>
    <phoneticPr fontId="2"/>
  </si>
  <si>
    <t>回数</t>
    <rPh sb="0" eb="2">
      <t>カイスウ</t>
    </rPh>
    <phoneticPr fontId="2"/>
  </si>
  <si>
    <t>支払年月日</t>
    <rPh sb="0" eb="2">
      <t>シハライ</t>
    </rPh>
    <rPh sb="2" eb="5">
      <t>ネンガッピ</t>
    </rPh>
    <phoneticPr fontId="2"/>
  </si>
  <si>
    <t>リース料</t>
    <phoneticPr fontId="2"/>
  </si>
  <si>
    <t>(前払ﾘｰｽ料による充当)</t>
    <rPh sb="1" eb="3">
      <t>マエバラ</t>
    </rPh>
    <rPh sb="6" eb="7">
      <t>リョウ</t>
    </rPh>
    <rPh sb="10" eb="12">
      <t>ジュウトウ</t>
    </rPh>
    <phoneticPr fontId="2"/>
  </si>
  <si>
    <t>リース料残高</t>
    <rPh sb="3" eb="4">
      <t>リョウ</t>
    </rPh>
    <rPh sb="4" eb="5">
      <t>ザン</t>
    </rPh>
    <rPh sb="5" eb="6">
      <t>ダカ</t>
    </rPh>
    <phoneticPr fontId="2"/>
  </si>
  <si>
    <t>借入元金返済額</t>
    <rPh sb="0" eb="1">
      <t>カ</t>
    </rPh>
    <rPh sb="1" eb="2">
      <t>イ</t>
    </rPh>
    <rPh sb="2" eb="3">
      <t>モト</t>
    </rPh>
    <rPh sb="3" eb="4">
      <t>キン</t>
    </rPh>
    <rPh sb="4" eb="6">
      <t>ヘンサイ</t>
    </rPh>
    <rPh sb="6" eb="7">
      <t>ガク</t>
    </rPh>
    <phoneticPr fontId="2"/>
  </si>
  <si>
    <t>借入金残高</t>
    <rPh sb="0" eb="1">
      <t>カ</t>
    </rPh>
    <rPh sb="1" eb="2">
      <t>イ</t>
    </rPh>
    <rPh sb="2" eb="3">
      <t>キン</t>
    </rPh>
    <rPh sb="3" eb="4">
      <t>ザン</t>
    </rPh>
    <rPh sb="4" eb="5">
      <t>タカ</t>
    </rPh>
    <phoneticPr fontId="2"/>
  </si>
  <si>
    <t>リース契約開始日</t>
    <rPh sb="3" eb="5">
      <t>ケイヤク</t>
    </rPh>
    <rPh sb="5" eb="7">
      <t>カイシ</t>
    </rPh>
    <rPh sb="7" eb="8">
      <t>ヒ</t>
    </rPh>
    <phoneticPr fontId="2"/>
  </si>
  <si>
    <t xml:space="preserve"> </t>
    <phoneticPr fontId="2"/>
  </si>
  <si>
    <t>譲渡代金による相殺</t>
    <rPh sb="0" eb="2">
      <t>ジョウト</t>
    </rPh>
    <rPh sb="2" eb="4">
      <t>ダイキン</t>
    </rPh>
    <rPh sb="7" eb="9">
      <t>ソウサイ</t>
    </rPh>
    <phoneticPr fontId="2"/>
  </si>
  <si>
    <t>助成金による充当</t>
    <rPh sb="0" eb="2">
      <t>ジョセイ</t>
    </rPh>
    <rPh sb="6" eb="8">
      <t>ジュウトウ</t>
    </rPh>
    <phoneticPr fontId="2"/>
  </si>
  <si>
    <t>第１回リース料</t>
    <rPh sb="0" eb="1">
      <t>ダイ</t>
    </rPh>
    <rPh sb="2" eb="3">
      <t>カイ</t>
    </rPh>
    <rPh sb="6" eb="7">
      <t>リョウ</t>
    </rPh>
    <phoneticPr fontId="2"/>
  </si>
  <si>
    <t xml:space="preserve"> </t>
    <phoneticPr fontId="2"/>
  </si>
  <si>
    <t>リース料（小計）</t>
    <rPh sb="3" eb="4">
      <t>リョウ</t>
    </rPh>
    <rPh sb="5" eb="7">
      <t>ショウケイ</t>
    </rPh>
    <phoneticPr fontId="2"/>
  </si>
  <si>
    <r>
      <rPr>
        <sz val="11"/>
        <color theme="1"/>
        <rFont val="ＭＳ 明朝"/>
        <family val="1"/>
        <charset val="128"/>
      </rPr>
      <t>合　計 ： リース料（総額）</t>
    </r>
    <r>
      <rPr>
        <b/>
        <sz val="11"/>
        <color theme="1"/>
        <rFont val="ＭＳ 明朝"/>
        <family val="1"/>
        <charset val="128"/>
      </rPr>
      <t>　</t>
    </r>
    <rPh sb="0" eb="1">
      <t>ゴウ</t>
    </rPh>
    <rPh sb="2" eb="3">
      <t>ケイ</t>
    </rPh>
    <rPh sb="9" eb="10">
      <t>リョウ</t>
    </rPh>
    <rPh sb="11" eb="13">
      <t>ソウガク</t>
    </rPh>
    <phoneticPr fontId="2"/>
  </si>
  <si>
    <t>第２回リース料</t>
    <rPh sb="0" eb="1">
      <t>ダイ</t>
    </rPh>
    <rPh sb="2" eb="3">
      <t>カイ</t>
    </rPh>
    <rPh sb="6" eb="7">
      <t>リョウ</t>
    </rPh>
    <phoneticPr fontId="2"/>
  </si>
  <si>
    <t>第３回リース料</t>
    <rPh sb="0" eb="1">
      <t>ダイ</t>
    </rPh>
    <rPh sb="2" eb="3">
      <t>カイ</t>
    </rPh>
    <rPh sb="6" eb="7">
      <t>リョウ</t>
    </rPh>
    <phoneticPr fontId="2"/>
  </si>
  <si>
    <t>第４回リース料</t>
    <rPh sb="0" eb="1">
      <t>ダイ</t>
    </rPh>
    <rPh sb="2" eb="3">
      <t>カイ</t>
    </rPh>
    <rPh sb="6" eb="7">
      <t>リョウ</t>
    </rPh>
    <phoneticPr fontId="2"/>
  </si>
  <si>
    <t>第５回リース料</t>
    <rPh sb="0" eb="1">
      <t>ダイ</t>
    </rPh>
    <rPh sb="2" eb="3">
      <t>カイ</t>
    </rPh>
    <rPh sb="6" eb="7">
      <t>リョウ</t>
    </rPh>
    <phoneticPr fontId="2"/>
  </si>
  <si>
    <t>第６回リース料</t>
    <rPh sb="0" eb="1">
      <t>ダイ</t>
    </rPh>
    <rPh sb="2" eb="3">
      <t>カイ</t>
    </rPh>
    <rPh sb="6" eb="7">
      <t>リョウ</t>
    </rPh>
    <phoneticPr fontId="2"/>
  </si>
  <si>
    <t>第７回リース料</t>
    <rPh sb="0" eb="1">
      <t>ダイ</t>
    </rPh>
    <rPh sb="2" eb="3">
      <t>カイ</t>
    </rPh>
    <rPh sb="6" eb="7">
      <t>リョウ</t>
    </rPh>
    <phoneticPr fontId="2"/>
  </si>
  <si>
    <t>第８回リース料</t>
    <rPh sb="0" eb="1">
      <t>ダイ</t>
    </rPh>
    <rPh sb="2" eb="3">
      <t>カイ</t>
    </rPh>
    <rPh sb="6" eb="7">
      <t>リョウ</t>
    </rPh>
    <phoneticPr fontId="2"/>
  </si>
  <si>
    <t>第９回リース料</t>
    <rPh sb="0" eb="1">
      <t>ダイ</t>
    </rPh>
    <rPh sb="2" eb="3">
      <t>カイ</t>
    </rPh>
    <rPh sb="6" eb="7">
      <t>リョウ</t>
    </rPh>
    <phoneticPr fontId="2"/>
  </si>
  <si>
    <t>第10回リース料</t>
    <rPh sb="0" eb="1">
      <t>ダイ</t>
    </rPh>
    <rPh sb="3" eb="4">
      <t>カイ</t>
    </rPh>
    <rPh sb="7" eb="8">
      <t>リョウ</t>
    </rPh>
    <phoneticPr fontId="2"/>
  </si>
  <si>
    <t>第11回リース料</t>
    <rPh sb="0" eb="1">
      <t>ダイ</t>
    </rPh>
    <rPh sb="3" eb="4">
      <t>カイ</t>
    </rPh>
    <rPh sb="7" eb="8">
      <t>リョウ</t>
    </rPh>
    <phoneticPr fontId="2"/>
  </si>
  <si>
    <t>第12回リース料</t>
    <rPh sb="0" eb="1">
      <t>ダイ</t>
    </rPh>
    <rPh sb="3" eb="4">
      <t>カイ</t>
    </rPh>
    <rPh sb="7" eb="8">
      <t>リョウ</t>
    </rPh>
    <phoneticPr fontId="2"/>
  </si>
  <si>
    <t>第13回リース料</t>
    <rPh sb="0" eb="1">
      <t>ダイ</t>
    </rPh>
    <rPh sb="3" eb="4">
      <t>カイ</t>
    </rPh>
    <rPh sb="7" eb="8">
      <t>リョウ</t>
    </rPh>
    <phoneticPr fontId="2"/>
  </si>
  <si>
    <t>第14回リース料</t>
    <rPh sb="0" eb="1">
      <t>ダイ</t>
    </rPh>
    <rPh sb="3" eb="4">
      <t>カイ</t>
    </rPh>
    <rPh sb="7" eb="8">
      <t>リョウ</t>
    </rPh>
    <phoneticPr fontId="2"/>
  </si>
  <si>
    <t>第15回リース料</t>
    <rPh sb="0" eb="1">
      <t>ダイ</t>
    </rPh>
    <rPh sb="3" eb="4">
      <t>カイ</t>
    </rPh>
    <rPh sb="7" eb="8">
      <t>リョウ</t>
    </rPh>
    <phoneticPr fontId="2"/>
  </si>
  <si>
    <t>第16回リース料</t>
    <rPh sb="0" eb="1">
      <t>ダイ</t>
    </rPh>
    <rPh sb="3" eb="4">
      <t>カイ</t>
    </rPh>
    <rPh sb="7" eb="8">
      <t>リョウ</t>
    </rPh>
    <phoneticPr fontId="2"/>
  </si>
  <si>
    <t>第17回リース料</t>
    <rPh sb="0" eb="1">
      <t>ダイ</t>
    </rPh>
    <rPh sb="3" eb="4">
      <t>カイ</t>
    </rPh>
    <rPh sb="7" eb="8">
      <t>リョウ</t>
    </rPh>
    <phoneticPr fontId="2"/>
  </si>
  <si>
    <t>第18回リース料</t>
    <rPh sb="0" eb="1">
      <t>ダイ</t>
    </rPh>
    <rPh sb="3" eb="4">
      <t>カイ</t>
    </rPh>
    <rPh sb="7" eb="8">
      <t>リョウ</t>
    </rPh>
    <phoneticPr fontId="2"/>
  </si>
  <si>
    <t>第19回リース料</t>
    <rPh sb="0" eb="1">
      <t>ダイ</t>
    </rPh>
    <rPh sb="3" eb="4">
      <t>カイ</t>
    </rPh>
    <rPh sb="7" eb="8">
      <t>リョウ</t>
    </rPh>
    <phoneticPr fontId="2"/>
  </si>
  <si>
    <t>第20回リース料</t>
    <rPh sb="0" eb="1">
      <t>ダイ</t>
    </rPh>
    <rPh sb="3" eb="4">
      <t>カイ</t>
    </rPh>
    <rPh sb="7" eb="8">
      <t>リョウ</t>
    </rPh>
    <phoneticPr fontId="2"/>
  </si>
  <si>
    <t>第21回リース料</t>
    <rPh sb="0" eb="1">
      <t>ダイ</t>
    </rPh>
    <rPh sb="3" eb="4">
      <t>カイ</t>
    </rPh>
    <rPh sb="7" eb="8">
      <t>リョウ</t>
    </rPh>
    <phoneticPr fontId="2"/>
  </si>
  <si>
    <t>第22回リース料</t>
    <rPh sb="0" eb="1">
      <t>ダイ</t>
    </rPh>
    <rPh sb="3" eb="4">
      <t>カイ</t>
    </rPh>
    <rPh sb="7" eb="8">
      <t>リョウ</t>
    </rPh>
    <phoneticPr fontId="2"/>
  </si>
  <si>
    <t>第23回リース料</t>
    <rPh sb="0" eb="1">
      <t>ダイ</t>
    </rPh>
    <rPh sb="3" eb="4">
      <t>カイ</t>
    </rPh>
    <rPh sb="7" eb="8">
      <t>リョウ</t>
    </rPh>
    <phoneticPr fontId="2"/>
  </si>
  <si>
    <t>第24回リース料</t>
    <rPh sb="0" eb="1">
      <t>ダイ</t>
    </rPh>
    <rPh sb="3" eb="4">
      <t>カイ</t>
    </rPh>
    <rPh sb="7" eb="8">
      <t>リョウ</t>
    </rPh>
    <phoneticPr fontId="2"/>
  </si>
  <si>
    <t>リース料</t>
    <phoneticPr fontId="2"/>
  </si>
  <si>
    <t>　　　　　　　　</t>
    <phoneticPr fontId="2"/>
  </si>
  <si>
    <t>利息・保証料計算書</t>
    <rPh sb="0" eb="2">
      <t>リソク</t>
    </rPh>
    <rPh sb="3" eb="5">
      <t>ホショウ</t>
    </rPh>
    <rPh sb="5" eb="6">
      <t>リョウ</t>
    </rPh>
    <rPh sb="6" eb="8">
      <t>ケイサン</t>
    </rPh>
    <rPh sb="8" eb="9">
      <t>カ</t>
    </rPh>
    <phoneticPr fontId="2"/>
  </si>
  <si>
    <t>支　払　額</t>
    <rPh sb="0" eb="1">
      <t>シ</t>
    </rPh>
    <rPh sb="2" eb="3">
      <t>バライ</t>
    </rPh>
    <rPh sb="4" eb="5">
      <t>ガク</t>
    </rPh>
    <phoneticPr fontId="2"/>
  </si>
  <si>
    <t>残　　　高</t>
    <rPh sb="0" eb="1">
      <t>ザン</t>
    </rPh>
    <rPh sb="4" eb="5">
      <t>コウ</t>
    </rPh>
    <phoneticPr fontId="2"/>
  </si>
  <si>
    <t>①利息</t>
    <rPh sb="1" eb="3">
      <t>リソク</t>
    </rPh>
    <phoneticPr fontId="2"/>
  </si>
  <si>
    <t>②保証料</t>
    <rPh sb="1" eb="4">
      <t>ホショウリョウ</t>
    </rPh>
    <phoneticPr fontId="2"/>
  </si>
  <si>
    <t>③合計
（①＋②）</t>
    <rPh sb="1" eb="3">
      <t>ゴウケイ</t>
    </rPh>
    <phoneticPr fontId="2"/>
  </si>
  <si>
    <t>④利息</t>
    <rPh sb="1" eb="3">
      <t>リソク</t>
    </rPh>
    <phoneticPr fontId="2"/>
  </si>
  <si>
    <t>⑤保証料</t>
    <rPh sb="1" eb="4">
      <t>ホショウリョウ</t>
    </rPh>
    <phoneticPr fontId="2"/>
  </si>
  <si>
    <t>⑥合計
（④＋⑤）</t>
    <rPh sb="1" eb="3">
      <t>ゴウケイ</t>
    </rPh>
    <phoneticPr fontId="2"/>
  </si>
  <si>
    <t>第 １ 回</t>
    <rPh sb="0" eb="1">
      <t>ダイ</t>
    </rPh>
    <rPh sb="4" eb="5">
      <t>カイ</t>
    </rPh>
    <phoneticPr fontId="2"/>
  </si>
  <si>
    <t>合計　</t>
    <rPh sb="0" eb="1">
      <t>ゴウ</t>
    </rPh>
    <rPh sb="1" eb="2">
      <t>ケイ</t>
    </rPh>
    <phoneticPr fontId="2"/>
  </si>
  <si>
    <t>　←　契約要目表の（１）購入価格、（２）リース料（総額）、入力フォーマットのリース料残高の1行目の金額となる。</t>
    <rPh sb="3" eb="5">
      <t>ケイヤク</t>
    </rPh>
    <rPh sb="5" eb="7">
      <t>ヨウモク</t>
    </rPh>
    <rPh sb="7" eb="8">
      <t>ヒョウ</t>
    </rPh>
    <rPh sb="12" eb="14">
      <t>コウニュウ</t>
    </rPh>
    <rPh sb="14" eb="16">
      <t>カカク</t>
    </rPh>
    <rPh sb="23" eb="24">
      <t>リョウ</t>
    </rPh>
    <rPh sb="25" eb="27">
      <t>ソウガク</t>
    </rPh>
    <rPh sb="29" eb="31">
      <t>ニュウリョク</t>
    </rPh>
    <rPh sb="41" eb="42">
      <t>リョウ</t>
    </rPh>
    <rPh sb="42" eb="44">
      <t>ザンダカ</t>
    </rPh>
    <rPh sb="46" eb="48">
      <t>ギョウメ</t>
    </rPh>
    <rPh sb="49" eb="51">
      <t>キンガク</t>
    </rPh>
    <phoneticPr fontId="2"/>
  </si>
  <si>
    <t>①中古漁船価格（税込）</t>
    <rPh sb="1" eb="3">
      <t>チュウコ</t>
    </rPh>
    <rPh sb="3" eb="5">
      <t>ギョセン</t>
    </rPh>
    <rPh sb="5" eb="7">
      <t>カカク</t>
    </rPh>
    <rPh sb="8" eb="10">
      <t>ゼイコミ</t>
    </rPh>
    <phoneticPr fontId="2"/>
  </si>
  <si>
    <t>②機関等換装代（税込）</t>
    <rPh sb="1" eb="3">
      <t>キカン</t>
    </rPh>
    <rPh sb="3" eb="4">
      <t>トウ</t>
    </rPh>
    <rPh sb="4" eb="6">
      <t>カンソウ</t>
    </rPh>
    <rPh sb="6" eb="7">
      <t>ダイ</t>
    </rPh>
    <rPh sb="8" eb="10">
      <t>ゼイコミ</t>
    </rPh>
    <phoneticPr fontId="2"/>
  </si>
  <si>
    <t>③漁船購入価格（①＋②）</t>
    <rPh sb="1" eb="3">
      <t>ギョセン</t>
    </rPh>
    <rPh sb="3" eb="5">
      <t>コウニュウ</t>
    </rPh>
    <rPh sb="5" eb="7">
      <t>カカク</t>
    </rPh>
    <phoneticPr fontId="2"/>
  </si>
  <si>
    <t>④買取価格との相殺額</t>
    <rPh sb="1" eb="3">
      <t>カイトリ</t>
    </rPh>
    <rPh sb="3" eb="5">
      <t>カカク</t>
    </rPh>
    <rPh sb="7" eb="9">
      <t>ソウサイ</t>
    </rPh>
    <rPh sb="9" eb="10">
      <t>ガク</t>
    </rPh>
    <phoneticPr fontId="2"/>
  </si>
  <si>
    <t>⑤助成金額</t>
    <rPh sb="1" eb="4">
      <t>ジョセイキン</t>
    </rPh>
    <rPh sb="4" eb="5">
      <t>ガク</t>
    </rPh>
    <phoneticPr fontId="2"/>
  </si>
  <si>
    <t>⑥必要資金（③-④-⑤）</t>
    <rPh sb="1" eb="3">
      <t>ヒツヨウ</t>
    </rPh>
    <rPh sb="3" eb="5">
      <t>シキン</t>
    </rPh>
    <phoneticPr fontId="2"/>
  </si>
  <si>
    <t>⑦近代化資金借入金額</t>
    <rPh sb="1" eb="4">
      <t>キンダイカ</t>
    </rPh>
    <rPh sb="4" eb="6">
      <t>シキン</t>
    </rPh>
    <rPh sb="6" eb="8">
      <t>カリイレ</t>
    </rPh>
    <rPh sb="8" eb="9">
      <t>キン</t>
    </rPh>
    <rPh sb="9" eb="10">
      <t>ガク</t>
    </rPh>
    <phoneticPr fontId="2"/>
  </si>
  <si>
    <t>⑧前払リース料（⑥-⑦）</t>
    <rPh sb="1" eb="3">
      <t>マエバライ</t>
    </rPh>
    <rPh sb="6" eb="7">
      <t>リョウ</t>
    </rPh>
    <phoneticPr fontId="2"/>
  </si>
  <si>
    <t>　←　買取価格は助成の対象とならない。機関等換装代の税抜価格の半額が対象となる。</t>
    <rPh sb="3" eb="5">
      <t>カイトリ</t>
    </rPh>
    <rPh sb="5" eb="7">
      <t>カカク</t>
    </rPh>
    <rPh sb="8" eb="10">
      <t>ジョセイ</t>
    </rPh>
    <rPh sb="11" eb="13">
      <t>タイショウ</t>
    </rPh>
    <rPh sb="19" eb="21">
      <t>キカン</t>
    </rPh>
    <rPh sb="21" eb="22">
      <t>トウ</t>
    </rPh>
    <rPh sb="22" eb="24">
      <t>カンソウ</t>
    </rPh>
    <rPh sb="24" eb="25">
      <t>ダイ</t>
    </rPh>
    <rPh sb="26" eb="27">
      <t>ゼイ</t>
    </rPh>
    <rPh sb="27" eb="28">
      <t>ヌ</t>
    </rPh>
    <rPh sb="28" eb="30">
      <t>カカク</t>
    </rPh>
    <rPh sb="31" eb="33">
      <t>ハンガク</t>
    </rPh>
    <rPh sb="34" eb="36">
      <t>タイショウ</t>
    </rPh>
    <phoneticPr fontId="2"/>
  </si>
  <si>
    <t>　←　漁船購入価格のうち、リース事業体が資金繰りを確保する必要額。</t>
    <rPh sb="3" eb="5">
      <t>ギョセン</t>
    </rPh>
    <rPh sb="5" eb="7">
      <t>コウニュウ</t>
    </rPh>
    <rPh sb="7" eb="9">
      <t>カカク</t>
    </rPh>
    <rPh sb="16" eb="18">
      <t>ジギョウ</t>
    </rPh>
    <rPh sb="18" eb="19">
      <t>タイ</t>
    </rPh>
    <rPh sb="20" eb="22">
      <t>シキン</t>
    </rPh>
    <rPh sb="22" eb="23">
      <t>グ</t>
    </rPh>
    <rPh sb="25" eb="27">
      <t>カクホ</t>
    </rPh>
    <rPh sb="29" eb="31">
      <t>ヒツヨウ</t>
    </rPh>
    <rPh sb="31" eb="32">
      <t>ガク</t>
    </rPh>
    <phoneticPr fontId="2"/>
  </si>
  <si>
    <t>　←　①の中古船買取価格（未払金）は現金決済せず、リース債権と相殺処理する。入力フォーマットの譲渡代金による相殺額となる。</t>
    <rPh sb="5" eb="7">
      <t>チュウコ</t>
    </rPh>
    <rPh sb="7" eb="8">
      <t>セン</t>
    </rPh>
    <rPh sb="8" eb="10">
      <t>カイトリ</t>
    </rPh>
    <rPh sb="10" eb="12">
      <t>カカク</t>
    </rPh>
    <rPh sb="13" eb="15">
      <t>ミハライ</t>
    </rPh>
    <rPh sb="15" eb="16">
      <t>キン</t>
    </rPh>
    <rPh sb="18" eb="20">
      <t>ゲンキン</t>
    </rPh>
    <rPh sb="20" eb="22">
      <t>ケッサイ</t>
    </rPh>
    <rPh sb="28" eb="30">
      <t>サイケン</t>
    </rPh>
    <rPh sb="31" eb="33">
      <t>ソウサイ</t>
    </rPh>
    <rPh sb="33" eb="35">
      <t>ショリ</t>
    </rPh>
    <rPh sb="38" eb="40">
      <t>ニュウリョク</t>
    </rPh>
    <rPh sb="47" eb="49">
      <t>ジョウト</t>
    </rPh>
    <rPh sb="49" eb="51">
      <t>ダイキン</t>
    </rPh>
    <rPh sb="54" eb="56">
      <t>ソウサイ</t>
    </rPh>
    <rPh sb="56" eb="57">
      <t>ガク</t>
    </rPh>
    <phoneticPr fontId="2"/>
  </si>
  <si>
    <t>リース契約書添付表の入力フォーマット（事例）</t>
    <rPh sb="3" eb="5">
      <t>ケイヤク</t>
    </rPh>
    <rPh sb="5" eb="6">
      <t>ショ</t>
    </rPh>
    <rPh sb="6" eb="8">
      <t>テンプ</t>
    </rPh>
    <rPh sb="8" eb="9">
      <t>ヒョウ</t>
    </rPh>
    <rPh sb="10" eb="12">
      <t>ニュウリョク</t>
    </rPh>
    <rPh sb="19" eb="21">
      <t>ジレイ</t>
    </rPh>
    <phoneticPr fontId="2"/>
  </si>
  <si>
    <t>（事例の前提）</t>
    <rPh sb="1" eb="3">
      <t>ジレイ</t>
    </rPh>
    <rPh sb="4" eb="6">
      <t>ゼンテイ</t>
    </rPh>
    <phoneticPr fontId="2"/>
  </si>
  <si>
    <t>⑨借入金の返済（初回）</t>
    <rPh sb="1" eb="3">
      <t>カリイレ</t>
    </rPh>
    <rPh sb="3" eb="4">
      <t>キン</t>
    </rPh>
    <rPh sb="5" eb="7">
      <t>ヘンサイ</t>
    </rPh>
    <rPh sb="8" eb="10">
      <t>ショカイ</t>
    </rPh>
    <phoneticPr fontId="2"/>
  </si>
  <si>
    <t>⑩借入金の返済（2～20回）</t>
    <rPh sb="1" eb="3">
      <t>カリイレ</t>
    </rPh>
    <rPh sb="3" eb="4">
      <t>キン</t>
    </rPh>
    <rPh sb="5" eb="7">
      <t>ヘンサイ</t>
    </rPh>
    <rPh sb="12" eb="13">
      <t>カイ</t>
    </rPh>
    <phoneticPr fontId="2"/>
  </si>
  <si>
    <t>（単位：円）</t>
    <rPh sb="1" eb="3">
      <t>タンイ</t>
    </rPh>
    <rPh sb="4" eb="5">
      <t>エン</t>
    </rPh>
    <phoneticPr fontId="2"/>
  </si>
  <si>
    <t>⑪各回リース料（初回）</t>
    <rPh sb="1" eb="3">
      <t>カクカイ</t>
    </rPh>
    <rPh sb="6" eb="7">
      <t>リョウ</t>
    </rPh>
    <rPh sb="8" eb="10">
      <t>ショカイ</t>
    </rPh>
    <phoneticPr fontId="2"/>
  </si>
  <si>
    <t>⑫各回リース料（2～20回）</t>
    <rPh sb="1" eb="3">
      <t>カクカイ</t>
    </rPh>
    <rPh sb="6" eb="7">
      <t>リョウ</t>
    </rPh>
    <rPh sb="12" eb="13">
      <t>カイ</t>
    </rPh>
    <phoneticPr fontId="2"/>
  </si>
  <si>
    <t>⑬各回リース料（21～24回）</t>
    <rPh sb="1" eb="3">
      <t>カクカイ</t>
    </rPh>
    <rPh sb="6" eb="7">
      <t>リョウ</t>
    </rPh>
    <rPh sb="13" eb="14">
      <t>カイ</t>
    </rPh>
    <phoneticPr fontId="2"/>
  </si>
  <si>
    <t>　←　20回で返済する場合、1回あたりの返済額に千円未満の端数が生じるため、初回で端数調整。最終回で調整の場合もある。</t>
    <rPh sb="5" eb="6">
      <t>カイ</t>
    </rPh>
    <rPh sb="7" eb="9">
      <t>ヘンサイ</t>
    </rPh>
    <rPh sb="11" eb="13">
      <t>バアイ</t>
    </rPh>
    <rPh sb="15" eb="16">
      <t>カイ</t>
    </rPh>
    <rPh sb="20" eb="22">
      <t>ヘンサイ</t>
    </rPh>
    <rPh sb="22" eb="23">
      <t>ガク</t>
    </rPh>
    <rPh sb="24" eb="26">
      <t>センエン</t>
    </rPh>
    <rPh sb="26" eb="28">
      <t>ミマン</t>
    </rPh>
    <rPh sb="29" eb="31">
      <t>ハスウ</t>
    </rPh>
    <rPh sb="32" eb="33">
      <t>ショウ</t>
    </rPh>
    <rPh sb="38" eb="39">
      <t>ショ</t>
    </rPh>
    <rPh sb="39" eb="40">
      <t>カイ</t>
    </rPh>
    <rPh sb="41" eb="43">
      <t>ハスウ</t>
    </rPh>
    <rPh sb="43" eb="45">
      <t>チョウセイ</t>
    </rPh>
    <rPh sb="46" eb="48">
      <t>サイシュウ</t>
    </rPh>
    <rPh sb="48" eb="49">
      <t>カイ</t>
    </rPh>
    <rPh sb="50" eb="52">
      <t>チョウセイ</t>
    </rPh>
    <rPh sb="53" eb="55">
      <t>バアイ</t>
    </rPh>
    <phoneticPr fontId="2"/>
  </si>
  <si>
    <t>　←　2回目以降は端数調整後の均等返済とする。</t>
    <rPh sb="4" eb="5">
      <t>カイ</t>
    </rPh>
    <rPh sb="5" eb="6">
      <t>メ</t>
    </rPh>
    <rPh sb="6" eb="8">
      <t>イコウ</t>
    </rPh>
    <rPh sb="9" eb="11">
      <t>ハスウ</t>
    </rPh>
    <rPh sb="11" eb="13">
      <t>チョウセイ</t>
    </rPh>
    <rPh sb="13" eb="14">
      <t>ゴ</t>
    </rPh>
    <rPh sb="15" eb="17">
      <t>キントウ</t>
    </rPh>
    <rPh sb="17" eb="19">
      <t>ヘンサイ</t>
    </rPh>
    <phoneticPr fontId="2"/>
  </si>
  <si>
    <t>　←　借入金返済後のリース期間は前払リース料により充当する。</t>
    <rPh sb="3" eb="5">
      <t>カリイレ</t>
    </rPh>
    <rPh sb="5" eb="6">
      <t>キン</t>
    </rPh>
    <rPh sb="6" eb="8">
      <t>ヘンサイ</t>
    </rPh>
    <rPh sb="8" eb="9">
      <t>ゴ</t>
    </rPh>
    <rPh sb="13" eb="15">
      <t>キカン</t>
    </rPh>
    <rPh sb="16" eb="18">
      <t>マエバライ</t>
    </rPh>
    <rPh sb="21" eb="22">
      <t>リョウ</t>
    </rPh>
    <rPh sb="25" eb="27">
      <t>ジュウトウ</t>
    </rPh>
    <phoneticPr fontId="2"/>
  </si>
  <si>
    <t>　←　借入金の返済と同金額にリース料を設定。（借入金の返済と合わせず、千円未満端数のまま各回リース料を設定することも可。）</t>
    <rPh sb="3" eb="5">
      <t>カリイレ</t>
    </rPh>
    <rPh sb="5" eb="6">
      <t>キン</t>
    </rPh>
    <rPh sb="7" eb="9">
      <t>ヘンサイ</t>
    </rPh>
    <rPh sb="10" eb="11">
      <t>オナ</t>
    </rPh>
    <rPh sb="11" eb="13">
      <t>キンガク</t>
    </rPh>
    <rPh sb="17" eb="18">
      <t>リョウ</t>
    </rPh>
    <rPh sb="19" eb="21">
      <t>セッテイ</t>
    </rPh>
    <rPh sb="23" eb="25">
      <t>カリイレ</t>
    </rPh>
    <rPh sb="25" eb="26">
      <t>キン</t>
    </rPh>
    <rPh sb="27" eb="29">
      <t>ヘンサイ</t>
    </rPh>
    <rPh sb="30" eb="31">
      <t>ア</t>
    </rPh>
    <rPh sb="35" eb="37">
      <t>センエン</t>
    </rPh>
    <rPh sb="37" eb="39">
      <t>ミマン</t>
    </rPh>
    <rPh sb="39" eb="41">
      <t>ハスウ</t>
    </rPh>
    <rPh sb="44" eb="46">
      <t>カクカイ</t>
    </rPh>
    <rPh sb="49" eb="50">
      <t>リョウ</t>
    </rPh>
    <rPh sb="51" eb="53">
      <t>セッテイ</t>
    </rPh>
    <rPh sb="58" eb="59">
      <t>カ</t>
    </rPh>
    <phoneticPr fontId="2"/>
  </si>
  <si>
    <t>（事例の金額設定）</t>
    <rPh sb="1" eb="3">
      <t>ジレイ</t>
    </rPh>
    <rPh sb="4" eb="6">
      <t>キンガク</t>
    </rPh>
    <rPh sb="6" eb="8">
      <t>セッテイ</t>
    </rPh>
    <phoneticPr fontId="2"/>
  </si>
  <si>
    <t>リース料各回（小計）</t>
    <rPh sb="3" eb="4">
      <t>リョウ</t>
    </rPh>
    <rPh sb="4" eb="6">
      <t>カクカイ</t>
    </rPh>
    <rPh sb="7" eb="9">
      <t>ショウケイ</t>
    </rPh>
    <phoneticPr fontId="2"/>
  </si>
  <si>
    <t>支払利息</t>
    <rPh sb="0" eb="2">
      <t>シハライ</t>
    </rPh>
    <rPh sb="2" eb="4">
      <t>リソク</t>
    </rPh>
    <phoneticPr fontId="2"/>
  </si>
  <si>
    <t>支払保証料</t>
    <rPh sb="0" eb="2">
      <t>シハライ</t>
    </rPh>
    <rPh sb="2" eb="5">
      <t>ホショウリョウ</t>
    </rPh>
    <phoneticPr fontId="2"/>
  </si>
  <si>
    <t>第25回リース料</t>
    <rPh sb="0" eb="1">
      <t>ダイ</t>
    </rPh>
    <rPh sb="3" eb="4">
      <t>カイ</t>
    </rPh>
    <rPh sb="7" eb="8">
      <t>リョウ</t>
    </rPh>
    <phoneticPr fontId="2"/>
  </si>
  <si>
    <t>第26回リース料</t>
    <rPh sb="0" eb="1">
      <t>ダイ</t>
    </rPh>
    <rPh sb="3" eb="4">
      <t>カイ</t>
    </rPh>
    <rPh sb="7" eb="8">
      <t>リョウ</t>
    </rPh>
    <phoneticPr fontId="2"/>
  </si>
  <si>
    <t>第27回リース料</t>
    <rPh sb="0" eb="1">
      <t>ダイ</t>
    </rPh>
    <rPh sb="3" eb="4">
      <t>カイ</t>
    </rPh>
    <rPh sb="7" eb="8">
      <t>リョウ</t>
    </rPh>
    <phoneticPr fontId="2"/>
  </si>
  <si>
    <t>第28回リース料</t>
    <rPh sb="0" eb="1">
      <t>ダイ</t>
    </rPh>
    <rPh sb="3" eb="4">
      <t>カイ</t>
    </rPh>
    <rPh sb="7" eb="8">
      <t>リョウ</t>
    </rPh>
    <phoneticPr fontId="2"/>
  </si>
  <si>
    <t>第29回リース料</t>
    <rPh sb="0" eb="1">
      <t>ダイ</t>
    </rPh>
    <rPh sb="3" eb="4">
      <t>カイ</t>
    </rPh>
    <rPh sb="7" eb="8">
      <t>リョウ</t>
    </rPh>
    <phoneticPr fontId="2"/>
  </si>
  <si>
    <t>第30回リース料</t>
    <rPh sb="0" eb="1">
      <t>ダイ</t>
    </rPh>
    <rPh sb="3" eb="4">
      <t>カイ</t>
    </rPh>
    <rPh sb="7" eb="8">
      <t>リョウ</t>
    </rPh>
    <phoneticPr fontId="2"/>
  </si>
  <si>
    <t>第31回リース料</t>
    <rPh sb="0" eb="1">
      <t>ダイ</t>
    </rPh>
    <rPh sb="3" eb="4">
      <t>カイ</t>
    </rPh>
    <rPh sb="7" eb="8">
      <t>リョウ</t>
    </rPh>
    <phoneticPr fontId="2"/>
  </si>
  <si>
    <t>第32回リース料</t>
    <rPh sb="0" eb="1">
      <t>ダイ</t>
    </rPh>
    <rPh sb="3" eb="4">
      <t>カイ</t>
    </rPh>
    <rPh sb="7" eb="8">
      <t>リョウ</t>
    </rPh>
    <phoneticPr fontId="2"/>
  </si>
  <si>
    <t>第33回リース料</t>
    <rPh sb="0" eb="1">
      <t>ダイ</t>
    </rPh>
    <rPh sb="3" eb="4">
      <t>カイ</t>
    </rPh>
    <rPh sb="7" eb="8">
      <t>リョウ</t>
    </rPh>
    <phoneticPr fontId="2"/>
  </si>
  <si>
    <t>第34回リース料</t>
    <rPh sb="0" eb="1">
      <t>ダイ</t>
    </rPh>
    <rPh sb="3" eb="4">
      <t>カイ</t>
    </rPh>
    <rPh sb="7" eb="8">
      <t>リョウ</t>
    </rPh>
    <phoneticPr fontId="2"/>
  </si>
  <si>
    <t>第35回リース料</t>
    <rPh sb="0" eb="1">
      <t>ダイ</t>
    </rPh>
    <rPh sb="3" eb="4">
      <t>カイ</t>
    </rPh>
    <rPh sb="7" eb="8">
      <t>リョウ</t>
    </rPh>
    <phoneticPr fontId="2"/>
  </si>
  <si>
    <t>第36回リース料</t>
    <rPh sb="0" eb="1">
      <t>ダイ</t>
    </rPh>
    <rPh sb="3" eb="4">
      <t>カイ</t>
    </rPh>
    <rPh sb="7" eb="8">
      <t>リョウ</t>
    </rPh>
    <phoneticPr fontId="2"/>
  </si>
  <si>
    <t>第37回リース料</t>
    <rPh sb="0" eb="1">
      <t>ダイ</t>
    </rPh>
    <rPh sb="3" eb="4">
      <t>カイ</t>
    </rPh>
    <rPh sb="7" eb="8">
      <t>リョウ</t>
    </rPh>
    <phoneticPr fontId="2"/>
  </si>
  <si>
    <t>第38回リース料</t>
    <rPh sb="0" eb="1">
      <t>ダイ</t>
    </rPh>
    <rPh sb="3" eb="4">
      <t>カイ</t>
    </rPh>
    <rPh sb="7" eb="8">
      <t>リョウ</t>
    </rPh>
    <phoneticPr fontId="2"/>
  </si>
  <si>
    <t>第39回リース料</t>
    <rPh sb="0" eb="1">
      <t>ダイ</t>
    </rPh>
    <rPh sb="3" eb="4">
      <t>カイ</t>
    </rPh>
    <rPh sb="7" eb="8">
      <t>リョウ</t>
    </rPh>
    <phoneticPr fontId="2"/>
  </si>
  <si>
    <t>第40回リース料</t>
    <rPh sb="0" eb="1">
      <t>ダイ</t>
    </rPh>
    <rPh sb="3" eb="4">
      <t>カイ</t>
    </rPh>
    <rPh sb="7" eb="8">
      <t>リョウ</t>
    </rPh>
    <phoneticPr fontId="2"/>
  </si>
  <si>
    <t>リース料の回収</t>
    <rPh sb="5" eb="7">
      <t>カイシュウ</t>
    </rPh>
    <phoneticPr fontId="2"/>
  </si>
  <si>
    <t>回収年月</t>
    <rPh sb="0" eb="2">
      <t>カイシュウ</t>
    </rPh>
    <rPh sb="2" eb="4">
      <t>ネンゲツ</t>
    </rPh>
    <phoneticPr fontId="2"/>
  </si>
  <si>
    <t>借入金の返済</t>
    <rPh sb="0" eb="2">
      <t>カリイレ</t>
    </rPh>
    <rPh sb="2" eb="3">
      <t>キン</t>
    </rPh>
    <rPh sb="4" eb="6">
      <t>ヘンサイ</t>
    </rPh>
    <phoneticPr fontId="2"/>
  </si>
  <si>
    <t>請求額</t>
    <rPh sb="0" eb="2">
      <t>セイキュウ</t>
    </rPh>
    <rPh sb="2" eb="3">
      <t>ガク</t>
    </rPh>
    <phoneticPr fontId="2"/>
  </si>
  <si>
    <t>【チェック項目】</t>
    <rPh sb="5" eb="7">
      <t>コウモク</t>
    </rPh>
    <phoneticPr fontId="2"/>
  </si>
  <si>
    <t>法定耐用年数</t>
    <rPh sb="0" eb="2">
      <t>ホウテイ</t>
    </rPh>
    <rPh sb="2" eb="4">
      <t>タイヨウ</t>
    </rPh>
    <rPh sb="4" eb="6">
      <t>ネンスウ</t>
    </rPh>
    <phoneticPr fontId="2"/>
  </si>
  <si>
    <t>リース期間</t>
    <rPh sb="3" eb="5">
      <t>キカン</t>
    </rPh>
    <phoneticPr fontId="2"/>
  </si>
  <si>
    <t>年</t>
    <rPh sb="0" eb="1">
      <t>ネン</t>
    </rPh>
    <phoneticPr fontId="2"/>
  </si>
  <si>
    <t>②漁船購入価格とリース料（総額）が一致しているか？</t>
    <rPh sb="1" eb="3">
      <t>ギョセン</t>
    </rPh>
    <rPh sb="3" eb="5">
      <t>コウニュウ</t>
    </rPh>
    <rPh sb="5" eb="7">
      <t>カカク</t>
    </rPh>
    <rPh sb="11" eb="12">
      <t>リョウ</t>
    </rPh>
    <rPh sb="13" eb="15">
      <t>ソウガク</t>
    </rPh>
    <rPh sb="17" eb="19">
      <t>イッチ</t>
    </rPh>
    <phoneticPr fontId="2"/>
  </si>
  <si>
    <t>　←　近代化資金による必要資金不足額を前払リース料として予め受け取っておく。前払リース料は漁船購入に充て、借入金をその分減額させることが出来る。</t>
    <rPh sb="3" eb="6">
      <t>キンダイカ</t>
    </rPh>
    <rPh sb="6" eb="8">
      <t>シキン</t>
    </rPh>
    <rPh sb="11" eb="13">
      <t>ヒツヨウ</t>
    </rPh>
    <rPh sb="13" eb="15">
      <t>シキン</t>
    </rPh>
    <rPh sb="15" eb="17">
      <t>フソク</t>
    </rPh>
    <rPh sb="17" eb="18">
      <t>ガク</t>
    </rPh>
    <rPh sb="19" eb="21">
      <t>マエバライ</t>
    </rPh>
    <rPh sb="24" eb="25">
      <t>リョウ</t>
    </rPh>
    <rPh sb="28" eb="29">
      <t>アラカジ</t>
    </rPh>
    <rPh sb="30" eb="31">
      <t>ウ</t>
    </rPh>
    <rPh sb="32" eb="33">
      <t>ト</t>
    </rPh>
    <rPh sb="38" eb="40">
      <t>マエバライ</t>
    </rPh>
    <rPh sb="43" eb="44">
      <t>リョウ</t>
    </rPh>
    <rPh sb="45" eb="47">
      <t>ギョセン</t>
    </rPh>
    <rPh sb="47" eb="49">
      <t>コウニュウ</t>
    </rPh>
    <rPh sb="50" eb="51">
      <t>ア</t>
    </rPh>
    <rPh sb="53" eb="55">
      <t>カリイレ</t>
    </rPh>
    <rPh sb="55" eb="56">
      <t>キン</t>
    </rPh>
    <rPh sb="59" eb="60">
      <t>ブン</t>
    </rPh>
    <rPh sb="60" eb="62">
      <t>ゲンガク</t>
    </rPh>
    <rPh sb="68" eb="70">
      <t>デキ</t>
    </rPh>
    <phoneticPr fontId="2"/>
  </si>
  <si>
    <t>　←　千円未満の端数は借入対象外となることに注意が必要。8割借入の場合23,919,200円ではなく、23,919,000円となる。</t>
    <rPh sb="3" eb="5">
      <t>センエン</t>
    </rPh>
    <rPh sb="5" eb="7">
      <t>ミマン</t>
    </rPh>
    <rPh sb="8" eb="10">
      <t>ハスウ</t>
    </rPh>
    <rPh sb="11" eb="13">
      <t>カリイレ</t>
    </rPh>
    <rPh sb="13" eb="15">
      <t>タイショウ</t>
    </rPh>
    <rPh sb="15" eb="16">
      <t>ガイ</t>
    </rPh>
    <rPh sb="22" eb="24">
      <t>チュウイ</t>
    </rPh>
    <rPh sb="25" eb="27">
      <t>ヒツヨウ</t>
    </rPh>
    <rPh sb="29" eb="30">
      <t>ワリ</t>
    </rPh>
    <rPh sb="30" eb="32">
      <t>カリイレ</t>
    </rPh>
    <rPh sb="33" eb="35">
      <t>バアイ</t>
    </rPh>
    <rPh sb="45" eb="46">
      <t>エン</t>
    </rPh>
    <rPh sb="61" eb="62">
      <t>エン</t>
    </rPh>
    <phoneticPr fontId="2"/>
  </si>
  <si>
    <t>前払ﾘｰｽ料による充当</t>
    <rPh sb="0" eb="2">
      <t>マエバラ</t>
    </rPh>
    <rPh sb="5" eb="6">
      <t>リョウ</t>
    </rPh>
    <rPh sb="9" eb="11">
      <t>ジュウトウ</t>
    </rPh>
    <phoneticPr fontId="2"/>
  </si>
  <si>
    <t>③借入額とリース料（各回）小計が一致しているか？</t>
    <rPh sb="1" eb="3">
      <t>カリイレ</t>
    </rPh>
    <rPh sb="3" eb="4">
      <t>ガク</t>
    </rPh>
    <rPh sb="8" eb="9">
      <t>リョウ</t>
    </rPh>
    <rPh sb="10" eb="12">
      <t>カクカイ</t>
    </rPh>
    <rPh sb="13" eb="15">
      <t>ショウケイ</t>
    </rPh>
    <rPh sb="16" eb="18">
      <t>イッチ</t>
    </rPh>
    <phoneticPr fontId="2"/>
  </si>
  <si>
    <t>第１回リース料</t>
  </si>
  <si>
    <t>第２回リース料</t>
  </si>
  <si>
    <t>第３回リース料</t>
  </si>
  <si>
    <t>第４回リース料</t>
  </si>
  <si>
    <t>第５回リース料</t>
  </si>
  <si>
    <t>第６回リース料</t>
  </si>
  <si>
    <t>第７回リース料</t>
  </si>
  <si>
    <t>第８回リース料</t>
  </si>
  <si>
    <t>第９回リース料</t>
  </si>
  <si>
    <t>第10回リース料</t>
  </si>
  <si>
    <t>第11回リース料</t>
  </si>
  <si>
    <t>第12回リース料</t>
  </si>
  <si>
    <t>第13回リース料</t>
  </si>
  <si>
    <t>第14回リース料</t>
  </si>
  <si>
    <t>第15回リース料</t>
  </si>
  <si>
    <t>第16回リース料</t>
  </si>
  <si>
    <t>第17回リース料</t>
  </si>
  <si>
    <t>第18回リース料</t>
  </si>
  <si>
    <t>第19回リース料</t>
  </si>
  <si>
    <t>第20回リース料</t>
  </si>
  <si>
    <t>第21回リース料</t>
  </si>
  <si>
    <t>第22回リース料</t>
  </si>
  <si>
    <t>第23回リース料</t>
  </si>
  <si>
    <t>第24回リース料</t>
  </si>
  <si>
    <t>第25回リース料</t>
  </si>
  <si>
    <t>第26回リース料</t>
  </si>
  <si>
    <t>第27回リース料</t>
  </si>
  <si>
    <t>第28回リース料</t>
  </si>
  <si>
    <t>第29回リース料</t>
  </si>
  <si>
    <t>第30回リース料</t>
  </si>
  <si>
    <t>第31回リース料</t>
  </si>
  <si>
    <t>第32回リース料</t>
  </si>
  <si>
    <t>第33回リース料</t>
  </si>
  <si>
    <t>第34回リース料</t>
  </si>
  <si>
    <t>第35回リース料</t>
  </si>
  <si>
    <t>第36回リース料</t>
  </si>
  <si>
    <t>第37回リース料</t>
  </si>
  <si>
    <t>第38回リース料</t>
  </si>
  <si>
    <t>第39回リース料</t>
  </si>
  <si>
    <t>第40回リース料</t>
  </si>
  <si>
    <t>○日</t>
    <rPh sb="1" eb="2">
      <t>ヒ</t>
    </rPh>
    <phoneticPr fontId="2"/>
  </si>
  <si>
    <t>第 ２ 回</t>
    <rPh sb="0" eb="1">
      <t>ダイ</t>
    </rPh>
    <rPh sb="4" eb="5">
      <t>カイ</t>
    </rPh>
    <phoneticPr fontId="2"/>
  </si>
  <si>
    <t>第 ３ 回</t>
    <rPh sb="0" eb="1">
      <t>ダイ</t>
    </rPh>
    <rPh sb="4" eb="5">
      <t>カイ</t>
    </rPh>
    <phoneticPr fontId="2"/>
  </si>
  <si>
    <t>第 ４ 回</t>
    <rPh sb="0" eb="1">
      <t>ダイ</t>
    </rPh>
    <rPh sb="4" eb="5">
      <t>カイ</t>
    </rPh>
    <phoneticPr fontId="2"/>
  </si>
  <si>
    <t>第 ５ 回</t>
    <rPh sb="0" eb="1">
      <t>ダイ</t>
    </rPh>
    <rPh sb="4" eb="5">
      <t>カイ</t>
    </rPh>
    <phoneticPr fontId="2"/>
  </si>
  <si>
    <t>第 ６ 回</t>
    <rPh sb="0" eb="1">
      <t>ダイ</t>
    </rPh>
    <rPh sb="4" eb="5">
      <t>カイ</t>
    </rPh>
    <phoneticPr fontId="2"/>
  </si>
  <si>
    <t>第 ７ 回</t>
    <rPh sb="0" eb="1">
      <t>ダイ</t>
    </rPh>
    <rPh sb="4" eb="5">
      <t>カイ</t>
    </rPh>
    <phoneticPr fontId="2"/>
  </si>
  <si>
    <t>第 ８ 回</t>
    <rPh sb="0" eb="1">
      <t>ダイ</t>
    </rPh>
    <rPh sb="4" eb="5">
      <t>カイ</t>
    </rPh>
    <phoneticPr fontId="2"/>
  </si>
  <si>
    <t>第 ９ 回</t>
    <rPh sb="0" eb="1">
      <t>ダイ</t>
    </rPh>
    <rPh sb="4" eb="5">
      <t>カイ</t>
    </rPh>
    <phoneticPr fontId="2"/>
  </si>
  <si>
    <t>第 １０ 回</t>
    <rPh sb="0" eb="1">
      <t>ダイ</t>
    </rPh>
    <rPh sb="5" eb="6">
      <t>カイ</t>
    </rPh>
    <phoneticPr fontId="2"/>
  </si>
  <si>
    <t>第 １１ 回</t>
    <rPh sb="0" eb="1">
      <t>ダイ</t>
    </rPh>
    <rPh sb="5" eb="6">
      <t>カイ</t>
    </rPh>
    <phoneticPr fontId="2"/>
  </si>
  <si>
    <t>第 １２ 回</t>
    <rPh sb="0" eb="1">
      <t>ダイ</t>
    </rPh>
    <rPh sb="5" eb="6">
      <t>カイ</t>
    </rPh>
    <phoneticPr fontId="2"/>
  </si>
  <si>
    <t>第 １３ 回</t>
    <rPh sb="0" eb="1">
      <t>ダイ</t>
    </rPh>
    <rPh sb="5" eb="6">
      <t>カイ</t>
    </rPh>
    <phoneticPr fontId="2"/>
  </si>
  <si>
    <t>第 １４ 回</t>
    <rPh sb="0" eb="1">
      <t>ダイ</t>
    </rPh>
    <rPh sb="5" eb="6">
      <t>カイ</t>
    </rPh>
    <phoneticPr fontId="2"/>
  </si>
  <si>
    <t>第 １５ 回</t>
    <rPh sb="0" eb="1">
      <t>ダイ</t>
    </rPh>
    <rPh sb="5" eb="6">
      <t>カイ</t>
    </rPh>
    <phoneticPr fontId="2"/>
  </si>
  <si>
    <t>第 １６ 回</t>
    <rPh sb="0" eb="1">
      <t>ダイ</t>
    </rPh>
    <rPh sb="5" eb="6">
      <t>カイ</t>
    </rPh>
    <phoneticPr fontId="2"/>
  </si>
  <si>
    <t>第 １７ 回</t>
    <rPh sb="0" eb="1">
      <t>ダイ</t>
    </rPh>
    <rPh sb="5" eb="6">
      <t>カイ</t>
    </rPh>
    <phoneticPr fontId="2"/>
  </si>
  <si>
    <t>第 １８ 回</t>
    <rPh sb="0" eb="1">
      <t>ダイ</t>
    </rPh>
    <rPh sb="5" eb="6">
      <t>カイ</t>
    </rPh>
    <phoneticPr fontId="2"/>
  </si>
  <si>
    <t>第 １９ 回</t>
    <rPh sb="0" eb="1">
      <t>ダイ</t>
    </rPh>
    <rPh sb="5" eb="6">
      <t>カイ</t>
    </rPh>
    <phoneticPr fontId="2"/>
  </si>
  <si>
    <t>第 ２０ 回</t>
    <rPh sb="0" eb="1">
      <t>ダイ</t>
    </rPh>
    <rPh sb="5" eb="6">
      <t>カイ</t>
    </rPh>
    <phoneticPr fontId="2"/>
  </si>
  <si>
    <t>第 ２１ 回</t>
    <rPh sb="0" eb="1">
      <t>ダイ</t>
    </rPh>
    <rPh sb="5" eb="6">
      <t>カイ</t>
    </rPh>
    <phoneticPr fontId="2"/>
  </si>
  <si>
    <t>第 ２２ 回</t>
    <rPh sb="0" eb="1">
      <t>ダイ</t>
    </rPh>
    <rPh sb="5" eb="6">
      <t>カイ</t>
    </rPh>
    <phoneticPr fontId="2"/>
  </si>
  <si>
    <t>第 ２３ 回</t>
    <rPh sb="0" eb="1">
      <t>ダイ</t>
    </rPh>
    <rPh sb="5" eb="6">
      <t>カイ</t>
    </rPh>
    <phoneticPr fontId="2"/>
  </si>
  <si>
    <t>第 ２４ 回</t>
    <rPh sb="0" eb="1">
      <t>ダイ</t>
    </rPh>
    <rPh sb="5" eb="6">
      <t>カイ</t>
    </rPh>
    <phoneticPr fontId="2"/>
  </si>
  <si>
    <t>第 ２５ 回</t>
    <rPh sb="0" eb="1">
      <t>ダイ</t>
    </rPh>
    <rPh sb="5" eb="6">
      <t>カイ</t>
    </rPh>
    <phoneticPr fontId="2"/>
  </si>
  <si>
    <t>第 ２６ 回</t>
    <rPh sb="0" eb="1">
      <t>ダイ</t>
    </rPh>
    <rPh sb="5" eb="6">
      <t>カイ</t>
    </rPh>
    <phoneticPr fontId="2"/>
  </si>
  <si>
    <t>第 ２７ 回</t>
    <rPh sb="0" eb="1">
      <t>ダイ</t>
    </rPh>
    <rPh sb="5" eb="6">
      <t>カイ</t>
    </rPh>
    <phoneticPr fontId="2"/>
  </si>
  <si>
    <t>第 ２８ 回</t>
    <rPh sb="0" eb="1">
      <t>ダイ</t>
    </rPh>
    <rPh sb="5" eb="6">
      <t>カイ</t>
    </rPh>
    <phoneticPr fontId="2"/>
  </si>
  <si>
    <t>第 ２９ 回</t>
    <rPh sb="0" eb="1">
      <t>ダイ</t>
    </rPh>
    <rPh sb="5" eb="6">
      <t>カイ</t>
    </rPh>
    <phoneticPr fontId="2"/>
  </si>
  <si>
    <t>第 ３０ 回</t>
    <rPh sb="0" eb="1">
      <t>ダイ</t>
    </rPh>
    <rPh sb="5" eb="6">
      <t>カイ</t>
    </rPh>
    <phoneticPr fontId="2"/>
  </si>
  <si>
    <t>第 ３１ 回</t>
    <rPh sb="0" eb="1">
      <t>ダイ</t>
    </rPh>
    <rPh sb="5" eb="6">
      <t>カイ</t>
    </rPh>
    <phoneticPr fontId="2"/>
  </si>
  <si>
    <t>第 ３２ 回</t>
    <rPh sb="0" eb="1">
      <t>ダイ</t>
    </rPh>
    <rPh sb="5" eb="6">
      <t>カイ</t>
    </rPh>
    <phoneticPr fontId="2"/>
  </si>
  <si>
    <t>第 ３３ 回</t>
    <rPh sb="0" eb="1">
      <t>ダイ</t>
    </rPh>
    <rPh sb="5" eb="6">
      <t>カイ</t>
    </rPh>
    <phoneticPr fontId="2"/>
  </si>
  <si>
    <t>第 ３４ 回</t>
    <rPh sb="0" eb="1">
      <t>ダイ</t>
    </rPh>
    <rPh sb="5" eb="6">
      <t>カイ</t>
    </rPh>
    <phoneticPr fontId="2"/>
  </si>
  <si>
    <t>第 ３５ 回</t>
    <rPh sb="0" eb="1">
      <t>ダイ</t>
    </rPh>
    <rPh sb="5" eb="6">
      <t>カイ</t>
    </rPh>
    <phoneticPr fontId="2"/>
  </si>
  <si>
    <t>第 ３６ 回</t>
    <rPh sb="0" eb="1">
      <t>ダイ</t>
    </rPh>
    <rPh sb="5" eb="6">
      <t>カイ</t>
    </rPh>
    <phoneticPr fontId="2"/>
  </si>
  <si>
    <t>第 ３７ 回</t>
    <rPh sb="0" eb="1">
      <t>ダイ</t>
    </rPh>
    <rPh sb="5" eb="6">
      <t>カイ</t>
    </rPh>
    <phoneticPr fontId="2"/>
  </si>
  <si>
    <t>第 ３８ 回</t>
    <rPh sb="0" eb="1">
      <t>ダイ</t>
    </rPh>
    <rPh sb="5" eb="6">
      <t>カイ</t>
    </rPh>
    <phoneticPr fontId="2"/>
  </si>
  <si>
    <t>第 ３９ 回</t>
    <rPh sb="0" eb="1">
      <t>ダイ</t>
    </rPh>
    <rPh sb="5" eb="6">
      <t>カイ</t>
    </rPh>
    <phoneticPr fontId="2"/>
  </si>
  <si>
    <t>第 ４０ 回</t>
    <rPh sb="0" eb="1">
      <t>ダイ</t>
    </rPh>
    <rPh sb="5" eb="6">
      <t>カイ</t>
    </rPh>
    <phoneticPr fontId="2"/>
  </si>
  <si>
    <t>消費税率</t>
    <rPh sb="0" eb="3">
      <t>ショウヒゼイ</t>
    </rPh>
    <rPh sb="3" eb="4">
      <t>リツ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</si>
  <si>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</si>
  <si>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利率</t>
    <rPh sb="0" eb="2">
      <t>リリツ</t>
    </rPh>
    <phoneticPr fontId="2"/>
  </si>
  <si>
    <t>保証料率</t>
    <rPh sb="0" eb="2">
      <t>ホショウ</t>
    </rPh>
    <rPh sb="2" eb="4">
      <t>リョウリツ</t>
    </rPh>
    <phoneticPr fontId="2"/>
  </si>
  <si>
    <t>【参考情報入力】</t>
    <rPh sb="1" eb="3">
      <t>サンコウ</t>
    </rPh>
    <rPh sb="3" eb="5">
      <t>ジョウホウ</t>
    </rPh>
    <rPh sb="5" eb="7">
      <t>ニュウリョク</t>
    </rPh>
    <phoneticPr fontId="2"/>
  </si>
  <si>
    <t>漁船ﾘｰｽ契約書(B)</t>
    <rPh sb="0" eb="2">
      <t>ギョセン</t>
    </rPh>
    <rPh sb="5" eb="8">
      <t>ケイヤクショ</t>
    </rPh>
    <phoneticPr fontId="2"/>
  </si>
  <si>
    <t>中古船を漁業者より買取り、機関等の換装を行ったうえで漁業者にリースする。</t>
    <rPh sb="0" eb="2">
      <t>チュウコ</t>
    </rPh>
    <rPh sb="2" eb="3">
      <t>セン</t>
    </rPh>
    <rPh sb="4" eb="7">
      <t>ギョギョウシャ</t>
    </rPh>
    <rPh sb="9" eb="11">
      <t>カイトリ</t>
    </rPh>
    <rPh sb="13" eb="15">
      <t>キカン</t>
    </rPh>
    <rPh sb="15" eb="16">
      <t>トウ</t>
    </rPh>
    <rPh sb="17" eb="19">
      <t>カンソウ</t>
    </rPh>
    <rPh sb="20" eb="21">
      <t>オコナ</t>
    </rPh>
    <rPh sb="26" eb="29">
      <t>ギョギョウシャ</t>
    </rPh>
    <phoneticPr fontId="2"/>
  </si>
  <si>
    <t>近代化資金等の融資額が助成残の80％であり、不足額を前払リース料として漁業者が支払う。</t>
    <rPh sb="0" eb="3">
      <t>キンダイカ</t>
    </rPh>
    <rPh sb="3" eb="5">
      <t>シキン</t>
    </rPh>
    <rPh sb="5" eb="6">
      <t>トウ</t>
    </rPh>
    <rPh sb="7" eb="9">
      <t>ユウシ</t>
    </rPh>
    <rPh sb="9" eb="10">
      <t>ガク</t>
    </rPh>
    <rPh sb="11" eb="13">
      <t>ジョセイ</t>
    </rPh>
    <rPh sb="13" eb="14">
      <t>ザン</t>
    </rPh>
    <rPh sb="22" eb="24">
      <t>フソク</t>
    </rPh>
    <rPh sb="24" eb="25">
      <t>ガク</t>
    </rPh>
    <rPh sb="26" eb="28">
      <t>マエバライ</t>
    </rPh>
    <rPh sb="31" eb="32">
      <t>リョウ</t>
    </rPh>
    <rPh sb="35" eb="38">
      <t>ギョギョウシャ</t>
    </rPh>
    <rPh sb="39" eb="41">
      <t>シハラ</t>
    </rPh>
    <phoneticPr fontId="2"/>
  </si>
  <si>
    <t>借入期間は10年（20回返済）とする。各回リース料は借入金元金返済額に合わせる。</t>
    <rPh sb="0" eb="2">
      <t>カリイレ</t>
    </rPh>
    <rPh sb="2" eb="4">
      <t>キカン</t>
    </rPh>
    <rPh sb="7" eb="8">
      <t>ネン</t>
    </rPh>
    <rPh sb="11" eb="12">
      <t>カイ</t>
    </rPh>
    <rPh sb="12" eb="14">
      <t>ヘンサイ</t>
    </rPh>
    <rPh sb="19" eb="21">
      <t>カクカイ</t>
    </rPh>
    <rPh sb="24" eb="25">
      <t>リョウ</t>
    </rPh>
    <phoneticPr fontId="2"/>
  </si>
  <si>
    <t>前払リース料は、最終の21～24回目のリース料支払いに充当する。</t>
    <rPh sb="0" eb="2">
      <t>マエバライ</t>
    </rPh>
    <rPh sb="5" eb="6">
      <t>リョウ</t>
    </rPh>
    <rPh sb="8" eb="10">
      <t>サイシュウ</t>
    </rPh>
    <rPh sb="16" eb="17">
      <t>カイ</t>
    </rPh>
    <rPh sb="17" eb="18">
      <t>メ</t>
    </rPh>
    <rPh sb="22" eb="23">
      <t>リョウ</t>
    </rPh>
    <rPh sb="23" eb="25">
      <t>シハラ</t>
    </rPh>
    <rPh sb="27" eb="29">
      <t>ジュウトウ</t>
    </rPh>
    <phoneticPr fontId="2"/>
  </si>
  <si>
    <r>
      <rPr>
        <sz val="10"/>
        <color theme="1"/>
        <rFont val="ＭＳ 明朝"/>
        <family val="1"/>
        <charset val="128"/>
      </rPr>
      <t xml:space="preserve">一般社団法人 </t>
    </r>
    <r>
      <rPr>
        <sz val="11"/>
        <color theme="1"/>
        <rFont val="ＭＳ 明朝"/>
        <family val="1"/>
        <charset val="128"/>
      </rPr>
      <t>水産業構造改革サポート</t>
    </r>
    <rPh sb="0" eb="2">
      <t>イッパン</t>
    </rPh>
    <rPh sb="2" eb="6">
      <t>シャダンホウジン</t>
    </rPh>
    <rPh sb="7" eb="10">
      <t>スイサンギョウ</t>
    </rPh>
    <rPh sb="10" eb="12">
      <t>コウゾウ</t>
    </rPh>
    <rPh sb="12" eb="14">
      <t>カイカク</t>
    </rPh>
    <phoneticPr fontId="2"/>
  </si>
  <si>
    <t>御中</t>
    <rPh sb="0" eb="2">
      <t>オンチュウ</t>
    </rPh>
    <phoneticPr fontId="2"/>
  </si>
  <si>
    <t xml:space="preserve">  (ただし、リース料総額に1,000円未満の端数がある場合は、端数分不一致が生じる）</t>
    <rPh sb="10" eb="11">
      <t>リョウ</t>
    </rPh>
    <rPh sb="11" eb="13">
      <t>ソウガク</t>
    </rPh>
    <rPh sb="19" eb="20">
      <t>エン</t>
    </rPh>
    <rPh sb="20" eb="22">
      <t>ミマン</t>
    </rPh>
    <rPh sb="23" eb="25">
      <t>ハスウ</t>
    </rPh>
    <rPh sb="28" eb="30">
      <t>バアイ</t>
    </rPh>
    <rPh sb="32" eb="34">
      <t>ハスウ</t>
    </rPh>
    <rPh sb="34" eb="35">
      <t>ブン</t>
    </rPh>
    <rPh sb="35" eb="38">
      <t>フイッチ</t>
    </rPh>
    <rPh sb="39" eb="40">
      <t>ショウ</t>
    </rPh>
    <phoneticPr fontId="2"/>
  </si>
  <si>
    <t>消費税額</t>
    <rPh sb="0" eb="2">
      <t>ショウヒ</t>
    </rPh>
    <rPh sb="2" eb="4">
      <t>ゼイガク</t>
    </rPh>
    <phoneticPr fontId="2"/>
  </si>
  <si>
    <t>12日</t>
    <rPh sb="2" eb="3">
      <t>ヒ</t>
    </rPh>
    <phoneticPr fontId="2"/>
  </si>
  <si>
    <t>25日</t>
    <rPh sb="2" eb="3">
      <t>ヒ</t>
    </rPh>
    <phoneticPr fontId="2"/>
  </si>
  <si>
    <t>氏名</t>
    <rPh sb="0" eb="2">
      <t>シメイ</t>
    </rPh>
    <phoneticPr fontId="2"/>
  </si>
  <si>
    <t>支払日は25日とし、当日が休日の場合は翌営業日とする。</t>
    <rPh sb="0" eb="3">
      <t>シハライビ</t>
    </rPh>
    <rPh sb="6" eb="7">
      <t>ニチ</t>
    </rPh>
    <rPh sb="10" eb="12">
      <t>トウジツ</t>
    </rPh>
    <rPh sb="13" eb="15">
      <t>キュウジツ</t>
    </rPh>
    <rPh sb="16" eb="18">
      <t>バアイ</t>
    </rPh>
    <rPh sb="19" eb="20">
      <t>ヨク</t>
    </rPh>
    <rPh sb="20" eb="23">
      <t>エイギョウビ</t>
    </rPh>
    <phoneticPr fontId="2"/>
  </si>
  <si>
    <t>支払日は12日とし、当日が休日の場合は翌営業日とする。</t>
    <rPh sb="0" eb="3">
      <t>シハライビ</t>
    </rPh>
    <rPh sb="6" eb="7">
      <t>ニチ</t>
    </rPh>
    <rPh sb="10" eb="12">
      <t>トウジツ</t>
    </rPh>
    <rPh sb="13" eb="15">
      <t>キュウジツ</t>
    </rPh>
    <rPh sb="16" eb="18">
      <t>バアイ</t>
    </rPh>
    <rPh sb="19" eb="20">
      <t>ヨク</t>
    </rPh>
    <rPh sb="20" eb="23">
      <t>エイギョウビ</t>
    </rPh>
    <phoneticPr fontId="2"/>
  </si>
  <si>
    <t>差額</t>
    <rPh sb="0" eb="2">
      <t>サガク</t>
    </rPh>
    <phoneticPr fontId="2"/>
  </si>
  <si>
    <t>12日</t>
  </si>
  <si>
    <t>12日</t>
    <phoneticPr fontId="2"/>
  </si>
  <si>
    <t>リース期間は漁船の法定耐用年数と同じ12年で設定する。</t>
    <rPh sb="3" eb="5">
      <t>キカン</t>
    </rPh>
    <rPh sb="6" eb="8">
      <t>ギョセン</t>
    </rPh>
    <rPh sb="9" eb="11">
      <t>ホウテイ</t>
    </rPh>
    <rPh sb="11" eb="13">
      <t>タイヨウ</t>
    </rPh>
    <rPh sb="13" eb="15">
      <t>ネンスウ</t>
    </rPh>
    <rPh sb="16" eb="17">
      <t>オナ</t>
    </rPh>
    <rPh sb="20" eb="21">
      <t>ネン</t>
    </rPh>
    <rPh sb="22" eb="24">
      <t>セッテイ</t>
    </rPh>
    <phoneticPr fontId="2"/>
  </si>
  <si>
    <t>　</t>
    <phoneticPr fontId="2"/>
  </si>
  <si>
    <r>
      <rPr>
        <b/>
        <sz val="10"/>
        <color theme="1"/>
        <rFont val="ＭＳ 明朝"/>
        <family val="1"/>
        <charset val="128"/>
      </rPr>
      <t>一般社団法人</t>
    </r>
    <r>
      <rPr>
        <b/>
        <sz val="11"/>
        <color theme="1"/>
        <rFont val="ＭＳ 明朝"/>
        <family val="1"/>
        <charset val="128"/>
      </rPr>
      <t xml:space="preserve"> 水産業構造改革サポート　御中</t>
    </r>
    <rPh sb="0" eb="2">
      <t>イッパン</t>
    </rPh>
    <rPh sb="2" eb="4">
      <t>シャダン</t>
    </rPh>
    <rPh sb="4" eb="6">
      <t>ホウジン</t>
    </rPh>
    <rPh sb="7" eb="10">
      <t>スイサンギョウ</t>
    </rPh>
    <rPh sb="10" eb="12">
      <t>コウゾウ</t>
    </rPh>
    <rPh sb="12" eb="14">
      <t>カイカク</t>
    </rPh>
    <rPh sb="19" eb="21">
      <t>オンチュウ</t>
    </rPh>
    <phoneticPr fontId="2"/>
  </si>
  <si>
    <t>20○年○月</t>
    <rPh sb="3" eb="4">
      <t>ネン</t>
    </rPh>
    <rPh sb="5" eb="6">
      <t>ガツ</t>
    </rPh>
    <phoneticPr fontId="3"/>
  </si>
  <si>
    <t>契約番号</t>
    <rPh sb="0" eb="2">
      <t>ケイヤク</t>
    </rPh>
    <rPh sb="2" eb="4">
      <t>バンゴウ</t>
    </rPh>
    <phoneticPr fontId="2"/>
  </si>
  <si>
    <t>契約日</t>
    <rPh sb="0" eb="3">
      <t>ケイヤクビ</t>
    </rPh>
    <phoneticPr fontId="2"/>
  </si>
  <si>
    <t xml:space="preserve"> 契約No：</t>
    <phoneticPr fontId="2"/>
  </si>
  <si>
    <t>契約日：</t>
    <rPh sb="0" eb="3">
      <t>ケイヤクビ</t>
    </rPh>
    <phoneticPr fontId="2"/>
  </si>
  <si>
    <t>住所</t>
    <rPh sb="0" eb="2">
      <t>ジュウショ</t>
    </rPh>
    <phoneticPr fontId="2"/>
  </si>
  <si>
    <t>○市○○町○丁目○番地</t>
    <rPh sb="1" eb="2">
      <t>シ</t>
    </rPh>
    <rPh sb="4" eb="5">
      <t>チョウ</t>
    </rPh>
    <rPh sb="6" eb="8">
      <t>チョウメ</t>
    </rPh>
    <rPh sb="9" eb="11">
      <t>バンチ</t>
    </rPh>
    <phoneticPr fontId="2"/>
  </si>
  <si>
    <t>住所：</t>
    <rPh sb="0" eb="2">
      <t>ジュウショ</t>
    </rPh>
    <phoneticPr fontId="2"/>
  </si>
  <si>
    <t>氏名：</t>
    <rPh sb="0" eb="2">
      <t>シメイ</t>
    </rPh>
    <phoneticPr fontId="2"/>
  </si>
  <si>
    <t>○○ ○○</t>
    <phoneticPr fontId="2"/>
  </si>
  <si>
    <t>リース事業体</t>
    <rPh sb="3" eb="6">
      <t>ジギョウタイ</t>
    </rPh>
    <phoneticPr fontId="2"/>
  </si>
  <si>
    <t>ﾘｰｽ契約書添付表入力ﾌｫｰﾏｯﾄ</t>
    <rPh sb="3" eb="5">
      <t>ケイヤク</t>
    </rPh>
    <rPh sb="5" eb="6">
      <t>ショ</t>
    </rPh>
    <rPh sb="6" eb="8">
      <t>テンプ</t>
    </rPh>
    <rPh sb="8" eb="9">
      <t>ヒョウ</t>
    </rPh>
    <rPh sb="9" eb="11">
      <t>ニュウリョク</t>
    </rPh>
    <phoneticPr fontId="2"/>
  </si>
  <si>
    <t>17HXXXX</t>
    <phoneticPr fontId="2"/>
  </si>
  <si>
    <t>(一社)○○県漁船リース協会</t>
    <rPh sb="1" eb="3">
      <t>イッシャ</t>
    </rPh>
    <rPh sb="6" eb="7">
      <t>ケン</t>
    </rPh>
    <rPh sb="7" eb="9">
      <t>ギョセン</t>
    </rPh>
    <rPh sb="12" eb="14">
      <t>キョウカイ</t>
    </rPh>
    <phoneticPr fontId="2"/>
  </si>
  <si>
    <t>20〇年 4月</t>
    <rPh sb="6" eb="7">
      <t>ガツ</t>
    </rPh>
    <phoneticPr fontId="2"/>
  </si>
  <si>
    <t>20〇年 9月</t>
    <rPh sb="6" eb="7">
      <t>ガツ</t>
    </rPh>
    <phoneticPr fontId="2"/>
  </si>
  <si>
    <t>20〇年 3月</t>
    <rPh sb="6" eb="7">
      <t>ガツ</t>
    </rPh>
    <phoneticPr fontId="2"/>
  </si>
  <si>
    <t>20〇年 9月</t>
    <phoneticPr fontId="2"/>
  </si>
  <si>
    <t>20〇年 3月</t>
    <phoneticPr fontId="2"/>
  </si>
  <si>
    <t>20〇年 9月</t>
    <phoneticPr fontId="2"/>
  </si>
  <si>
    <t>20〇年 3月</t>
    <phoneticPr fontId="2"/>
  </si>
  <si>
    <t>20〇年 9月</t>
    <phoneticPr fontId="2"/>
  </si>
  <si>
    <t>20〇年 9月</t>
    <phoneticPr fontId="2"/>
  </si>
  <si>
    <r>
      <t>①リース期間が法定耐用年数以上となっているか？</t>
    </r>
    <r>
      <rPr>
        <sz val="11"/>
        <color rgb="FFFF0000"/>
        <rFont val="ＭＳ 明朝"/>
        <family val="1"/>
        <charset val="128"/>
      </rPr>
      <t>（法定耐用年数（20t未満：FRP、ｱﾙﾐ、鋼、いずれも５年、20t以上：FRP7年、ｱﾙﾐ9年、鋼12年）</t>
    </r>
    <rPh sb="4" eb="6">
      <t>キカン</t>
    </rPh>
    <rPh sb="7" eb="9">
      <t>ホウテイ</t>
    </rPh>
    <rPh sb="9" eb="11">
      <t>タイヨウ</t>
    </rPh>
    <rPh sb="11" eb="13">
      <t>ネンスウ</t>
    </rPh>
    <rPh sb="13" eb="15">
      <t>イジョウ</t>
    </rPh>
    <rPh sb="24" eb="26">
      <t>ホウテイ</t>
    </rPh>
    <rPh sb="26" eb="28">
      <t>タイヨウ</t>
    </rPh>
    <rPh sb="28" eb="30">
      <t>ネンスウ</t>
    </rPh>
    <rPh sb="34" eb="36">
      <t>ミマン</t>
    </rPh>
    <rPh sb="52" eb="53">
      <t>ネン</t>
    </rPh>
    <rPh sb="57" eb="59">
      <t>イジョウ</t>
    </rPh>
    <rPh sb="64" eb="65">
      <t>ネン</t>
    </rPh>
    <rPh sb="70" eb="71">
      <t>ネン</t>
    </rPh>
    <rPh sb="75" eb="76">
      <t>ネン</t>
    </rPh>
    <phoneticPr fontId="2"/>
  </si>
  <si>
    <r>
      <t>①リース期間が法定耐用年数以上となっているか？</t>
    </r>
    <r>
      <rPr>
        <sz val="11"/>
        <color rgb="FFFF0000"/>
        <rFont val="ＭＳ 明朝"/>
        <family val="1"/>
        <charset val="128"/>
      </rPr>
      <t>（法定耐用年数（20t未満：FRP、ｱﾙﾐ、鋼、いずれも５年、20t以上：FRP7年、ｱﾙﾐ9年、鋼12年）</t>
    </r>
    <rPh sb="4" eb="6">
      <t>キカン</t>
    </rPh>
    <rPh sb="7" eb="9">
      <t>ホウテイ</t>
    </rPh>
    <rPh sb="9" eb="11">
      <t>タイヨウ</t>
    </rPh>
    <rPh sb="11" eb="13">
      <t>ネンスウ</t>
    </rPh>
    <rPh sb="13" eb="15">
      <t>イジョウ</t>
    </rPh>
    <phoneticPr fontId="2"/>
  </si>
  <si>
    <t>東京都千代田区内神田三丁目２番８号</t>
    <rPh sb="0" eb="3">
      <t>トウキョウト</t>
    </rPh>
    <rPh sb="3" eb="7">
      <t>チヨダク</t>
    </rPh>
    <rPh sb="7" eb="10">
      <t>ウチカンダ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</si>
</sst>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  <numFmt numFmtId="177" formatCode="0.0%"/>
    <numFmt numFmtId="178" formatCode="0_);[Red]\(0\)"/>
    <numFmt numFmtId="179" formatCode="[$-F800]dddd\,\ mmmm\ dd\,\ yyyy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 style="double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/>
    <xf numFmtId="0" fontId="5" fillId="0" borderId="0" xfId="0" applyFont="1" applyAlignment="1"/>
    <xf numFmtId="38" fontId="3" fillId="0" borderId="0" xfId="1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>
      <alignment vertical="center"/>
    </xf>
    <xf numFmtId="41" fontId="3" fillId="0" borderId="0" xfId="0" applyNumberFormat="1" applyFont="1">
      <alignment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1" fontId="3" fillId="0" borderId="7" xfId="1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41" fontId="3" fillId="0" borderId="8" xfId="1" applyNumberFormat="1" applyFont="1" applyBorder="1">
      <alignment vertical="center"/>
    </xf>
    <xf numFmtId="41" fontId="3" fillId="0" borderId="9" xfId="1" applyNumberFormat="1" applyFont="1" applyBorder="1">
      <alignment vertical="center"/>
    </xf>
    <xf numFmtId="41" fontId="3" fillId="0" borderId="10" xfId="1" applyNumberFormat="1" applyFont="1" applyBorder="1">
      <alignment vertical="center"/>
    </xf>
    <xf numFmtId="49" fontId="3" fillId="0" borderId="12" xfId="0" applyNumberFormat="1" applyFont="1" applyBorder="1" applyAlignment="1">
      <alignment horizontal="center" vertical="center"/>
    </xf>
    <xf numFmtId="41" fontId="3" fillId="0" borderId="13" xfId="1" applyNumberFormat="1" applyFont="1" applyBorder="1">
      <alignment vertical="center"/>
    </xf>
    <xf numFmtId="41" fontId="3" fillId="0" borderId="12" xfId="1" applyNumberFormat="1" applyFont="1" applyBorder="1">
      <alignment vertical="center"/>
    </xf>
    <xf numFmtId="41" fontId="3" fillId="0" borderId="14" xfId="1" applyNumberFormat="1" applyFont="1" applyBorder="1">
      <alignment vertical="center"/>
    </xf>
    <xf numFmtId="41" fontId="3" fillId="0" borderId="15" xfId="1" applyNumberFormat="1" applyFont="1" applyBorder="1">
      <alignment vertical="center"/>
    </xf>
    <xf numFmtId="49" fontId="3" fillId="0" borderId="17" xfId="0" applyNumberFormat="1" applyFont="1" applyBorder="1" applyAlignment="1">
      <alignment horizontal="center" vertical="center"/>
    </xf>
    <xf numFmtId="41" fontId="3" fillId="0" borderId="18" xfId="1" applyNumberFormat="1" applyFont="1" applyBorder="1">
      <alignment vertical="center"/>
    </xf>
    <xf numFmtId="41" fontId="3" fillId="0" borderId="5" xfId="1" applyNumberFormat="1" applyFont="1" applyBorder="1">
      <alignment vertical="center"/>
    </xf>
    <xf numFmtId="38" fontId="11" fillId="0" borderId="0" xfId="1" applyFo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1" fontId="3" fillId="0" borderId="23" xfId="1" applyNumberFormat="1" applyFont="1" applyBorder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 wrapText="1"/>
    </xf>
    <xf numFmtId="38" fontId="5" fillId="0" borderId="5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1" fontId="3" fillId="0" borderId="25" xfId="1" applyNumberFormat="1" applyFont="1" applyBorder="1">
      <alignment vertical="center"/>
    </xf>
    <xf numFmtId="0" fontId="10" fillId="0" borderId="0" xfId="0" applyFont="1">
      <alignment vertical="center"/>
    </xf>
    <xf numFmtId="38" fontId="10" fillId="0" borderId="0" xfId="1" applyFont="1">
      <alignment vertical="center"/>
    </xf>
    <xf numFmtId="0" fontId="12" fillId="0" borderId="0" xfId="0" applyFont="1">
      <alignment vertical="center"/>
    </xf>
    <xf numFmtId="38" fontId="10" fillId="0" borderId="0" xfId="1" applyFont="1" applyAlignment="1">
      <alignment horizontal="right"/>
    </xf>
    <xf numFmtId="176" fontId="3" fillId="0" borderId="27" xfId="0" applyNumberFormat="1" applyFont="1" applyBorder="1">
      <alignment vertical="center"/>
    </xf>
    <xf numFmtId="41" fontId="3" fillId="0" borderId="32" xfId="1" applyNumberFormat="1" applyFont="1" applyBorder="1">
      <alignment vertical="center"/>
    </xf>
    <xf numFmtId="42" fontId="3" fillId="0" borderId="25" xfId="0" applyNumberFormat="1" applyFont="1" applyBorder="1">
      <alignment vertical="center"/>
    </xf>
    <xf numFmtId="41" fontId="3" fillId="0" borderId="24" xfId="1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5" fillId="4" borderId="36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1" fontId="5" fillId="4" borderId="37" xfId="1" applyNumberFormat="1" applyFont="1" applyFill="1" applyBorder="1" applyAlignment="1">
      <alignment horizontal="center" vertical="center"/>
    </xf>
    <xf numFmtId="38" fontId="9" fillId="4" borderId="36" xfId="1" applyFont="1" applyFill="1" applyBorder="1" applyAlignment="1">
      <alignment horizontal="center" vertical="center"/>
    </xf>
    <xf numFmtId="38" fontId="5" fillId="4" borderId="1" xfId="1" applyFont="1" applyFill="1" applyBorder="1" applyAlignment="1">
      <alignment horizontal="center" vertical="center"/>
    </xf>
    <xf numFmtId="38" fontId="9" fillId="4" borderId="1" xfId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1" fontId="3" fillId="0" borderId="16" xfId="1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1" fontId="3" fillId="0" borderId="38" xfId="1" applyNumberFormat="1" applyFont="1" applyBorder="1">
      <alignment vertical="center"/>
    </xf>
    <xf numFmtId="176" fontId="3" fillId="0" borderId="39" xfId="0" applyNumberFormat="1" applyFont="1" applyBorder="1">
      <alignment vertical="center"/>
    </xf>
    <xf numFmtId="41" fontId="3" fillId="0" borderId="4" xfId="1" applyNumberFormat="1" applyFont="1" applyBorder="1">
      <alignment vertical="center"/>
    </xf>
    <xf numFmtId="41" fontId="3" fillId="0" borderId="39" xfId="1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41" fontId="3" fillId="0" borderId="11" xfId="1" applyNumberFormat="1" applyFont="1" applyBorder="1">
      <alignment vertical="center"/>
    </xf>
    <xf numFmtId="41" fontId="3" fillId="0" borderId="27" xfId="1" applyNumberFormat="1" applyFont="1" applyBorder="1">
      <alignment vertical="center"/>
    </xf>
    <xf numFmtId="41" fontId="3" fillId="0" borderId="1" xfId="1" applyNumberFormat="1" applyFont="1" applyBorder="1">
      <alignment vertical="center"/>
    </xf>
    <xf numFmtId="41" fontId="3" fillId="0" borderId="40" xfId="1" applyNumberFormat="1" applyFont="1" applyBorder="1">
      <alignment vertical="center"/>
    </xf>
    <xf numFmtId="41" fontId="3" fillId="0" borderId="41" xfId="1" applyNumberFormat="1" applyFont="1" applyBorder="1">
      <alignment vertical="center"/>
    </xf>
    <xf numFmtId="41" fontId="5" fillId="0" borderId="45" xfId="1" applyNumberFormat="1" applyFont="1" applyBorder="1">
      <alignment vertical="center"/>
    </xf>
    <xf numFmtId="38" fontId="5" fillId="0" borderId="46" xfId="1" applyFont="1" applyBorder="1">
      <alignment vertical="center"/>
    </xf>
    <xf numFmtId="38" fontId="5" fillId="0" borderId="47" xfId="1" applyFont="1" applyBorder="1">
      <alignment vertical="center"/>
    </xf>
    <xf numFmtId="38" fontId="9" fillId="4" borderId="2" xfId="1" applyFont="1" applyFill="1" applyBorder="1" applyAlignment="1">
      <alignment horizontal="center" vertical="center"/>
    </xf>
    <xf numFmtId="41" fontId="3" fillId="0" borderId="52" xfId="1" applyNumberFormat="1" applyFont="1" applyBorder="1">
      <alignment vertical="center"/>
    </xf>
    <xf numFmtId="41" fontId="3" fillId="0" borderId="53" xfId="1" applyNumberFormat="1" applyFont="1" applyBorder="1">
      <alignment vertical="center"/>
    </xf>
    <xf numFmtId="41" fontId="3" fillId="0" borderId="54" xfId="1" applyNumberFormat="1" applyFont="1" applyBorder="1">
      <alignment vertical="center"/>
    </xf>
    <xf numFmtId="41" fontId="3" fillId="0" borderId="17" xfId="1" applyNumberFormat="1" applyFont="1" applyBorder="1">
      <alignment vertical="center"/>
    </xf>
    <xf numFmtId="41" fontId="3" fillId="0" borderId="6" xfId="1" applyNumberFormat="1" applyFont="1" applyBorder="1">
      <alignment vertical="center"/>
    </xf>
    <xf numFmtId="41" fontId="3" fillId="0" borderId="2" xfId="1" applyNumberFormat="1" applyFont="1" applyBorder="1">
      <alignment vertical="center"/>
    </xf>
    <xf numFmtId="38" fontId="5" fillId="0" borderId="55" xfId="1" applyFont="1" applyBorder="1">
      <alignment vertical="center"/>
    </xf>
    <xf numFmtId="0" fontId="3" fillId="0" borderId="59" xfId="0" applyFont="1" applyBorder="1">
      <alignment vertical="center"/>
    </xf>
    <xf numFmtId="0" fontId="3" fillId="0" borderId="30" xfId="0" applyFont="1" applyBorder="1">
      <alignment vertical="center"/>
    </xf>
    <xf numFmtId="41" fontId="3" fillId="0" borderId="57" xfId="0" applyNumberFormat="1" applyFont="1" applyBorder="1">
      <alignment vertical="center"/>
    </xf>
    <xf numFmtId="41" fontId="3" fillId="0" borderId="56" xfId="0" applyNumberFormat="1" applyFont="1" applyBorder="1">
      <alignment vertical="center"/>
    </xf>
    <xf numFmtId="41" fontId="3" fillId="0" borderId="60" xfId="0" applyNumberFormat="1" applyFont="1" applyBorder="1">
      <alignment vertical="center"/>
    </xf>
    <xf numFmtId="0" fontId="3" fillId="4" borderId="5" xfId="0" applyFont="1" applyFill="1" applyBorder="1" applyAlignment="1">
      <alignment horizontal="center" vertical="center"/>
    </xf>
    <xf numFmtId="41" fontId="3" fillId="4" borderId="5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38" fontId="13" fillId="0" borderId="0" xfId="1" applyFont="1">
      <alignment vertical="center"/>
    </xf>
    <xf numFmtId="0" fontId="5" fillId="0" borderId="58" xfId="0" applyFont="1" applyBorder="1">
      <alignment vertical="center"/>
    </xf>
    <xf numFmtId="0" fontId="5" fillId="0" borderId="42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41" fontId="5" fillId="0" borderId="43" xfId="1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1" fontId="5" fillId="0" borderId="68" xfId="1" applyNumberFormat="1" applyFont="1" applyBorder="1">
      <alignment vertical="center"/>
    </xf>
    <xf numFmtId="38" fontId="5" fillId="0" borderId="65" xfId="1" applyFont="1" applyBorder="1" applyAlignment="1">
      <alignment horizontal="center" vertical="center"/>
    </xf>
    <xf numFmtId="41" fontId="3" fillId="0" borderId="69" xfId="1" applyNumberFormat="1" applyFont="1" applyBorder="1">
      <alignment vertical="center"/>
    </xf>
    <xf numFmtId="41" fontId="3" fillId="0" borderId="21" xfId="1" applyNumberFormat="1" applyFont="1" applyBorder="1">
      <alignment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38" fontId="3" fillId="0" borderId="31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horizontal="center" vertical="top"/>
    </xf>
    <xf numFmtId="41" fontId="5" fillId="0" borderId="0" xfId="1" applyNumberFormat="1" applyFont="1" applyBorder="1">
      <alignment vertical="center"/>
    </xf>
    <xf numFmtId="38" fontId="5" fillId="0" borderId="0" xfId="1" applyFont="1" applyBorder="1">
      <alignment vertical="center"/>
    </xf>
    <xf numFmtId="177" fontId="3" fillId="2" borderId="33" xfId="1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7" fontId="3" fillId="2" borderId="33" xfId="1" applyNumberFormat="1" applyFont="1" applyFill="1" applyBorder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38" fontId="11" fillId="0" borderId="0" xfId="1" applyFont="1" applyAlignment="1"/>
    <xf numFmtId="38" fontId="14" fillId="0" borderId="0" xfId="1" applyFont="1">
      <alignment vertical="center"/>
    </xf>
    <xf numFmtId="41" fontId="14" fillId="0" borderId="0" xfId="0" applyNumberFormat="1" applyFont="1">
      <alignment vertical="center"/>
    </xf>
    <xf numFmtId="38" fontId="14" fillId="0" borderId="0" xfId="1" applyFont="1" applyAlignment="1">
      <alignment horizontal="right"/>
    </xf>
    <xf numFmtId="0" fontId="14" fillId="0" borderId="26" xfId="0" applyFont="1" applyBorder="1">
      <alignment vertical="center"/>
    </xf>
    <xf numFmtId="38" fontId="14" fillId="0" borderId="26" xfId="1" applyFont="1" applyBorder="1" applyAlignment="1">
      <alignment horizontal="right"/>
    </xf>
    <xf numFmtId="0" fontId="14" fillId="0" borderId="0" xfId="0" applyFont="1" applyBorder="1">
      <alignment vertical="center"/>
    </xf>
    <xf numFmtId="38" fontId="14" fillId="0" borderId="0" xfId="1" applyFont="1" applyBorder="1" applyAlignment="1">
      <alignment horizontal="right"/>
    </xf>
    <xf numFmtId="41" fontId="3" fillId="3" borderId="4" xfId="1" applyNumberFormat="1" applyFont="1" applyFill="1" applyBorder="1">
      <alignment vertical="center"/>
    </xf>
    <xf numFmtId="41" fontId="3" fillId="5" borderId="36" xfId="1" applyNumberFormat="1" applyFont="1" applyFill="1" applyBorder="1">
      <alignment vertical="center"/>
    </xf>
    <xf numFmtId="41" fontId="3" fillId="0" borderId="5" xfId="1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8" fontId="3" fillId="0" borderId="24" xfId="0" applyNumberFormat="1" applyFont="1" applyBorder="1" applyAlignment="1">
      <alignment horizontal="center" vertical="center"/>
    </xf>
    <xf numFmtId="41" fontId="3" fillId="4" borderId="5" xfId="1" applyNumberFormat="1" applyFont="1" applyFill="1" applyBorder="1" applyAlignment="1">
      <alignment horizontal="center" vertical="center"/>
    </xf>
    <xf numFmtId="41" fontId="3" fillId="0" borderId="39" xfId="0" applyNumberFormat="1" applyFont="1" applyBorder="1">
      <alignment vertical="center"/>
    </xf>
    <xf numFmtId="41" fontId="3" fillId="0" borderId="59" xfId="0" applyNumberFormat="1" applyFont="1" applyBorder="1">
      <alignment vertical="center"/>
    </xf>
    <xf numFmtId="41" fontId="3" fillId="0" borderId="25" xfId="0" applyNumberFormat="1" applyFont="1" applyBorder="1">
      <alignment vertical="center"/>
    </xf>
    <xf numFmtId="41" fontId="3" fillId="0" borderId="31" xfId="0" applyNumberFormat="1" applyFont="1" applyBorder="1" applyAlignment="1">
      <alignment horizontal="right" vertical="center"/>
    </xf>
    <xf numFmtId="41" fontId="3" fillId="0" borderId="27" xfId="0" applyNumberFormat="1" applyFont="1" applyBorder="1">
      <alignment vertical="center"/>
    </xf>
    <xf numFmtId="41" fontId="3" fillId="0" borderId="30" xfId="0" applyNumberFormat="1" applyFont="1" applyBorder="1">
      <alignment vertical="center"/>
    </xf>
    <xf numFmtId="41" fontId="3" fillId="0" borderId="5" xfId="0" applyNumberFormat="1" applyFont="1" applyBorder="1">
      <alignment vertical="center"/>
    </xf>
    <xf numFmtId="41" fontId="5" fillId="0" borderId="46" xfId="1" applyNumberFormat="1" applyFont="1" applyBorder="1">
      <alignment vertical="center"/>
    </xf>
    <xf numFmtId="41" fontId="5" fillId="0" borderId="47" xfId="1" applyNumberFormat="1" applyFont="1" applyBorder="1">
      <alignment vertical="center"/>
    </xf>
    <xf numFmtId="41" fontId="5" fillId="0" borderId="55" xfId="1" applyNumberFormat="1" applyFont="1" applyBorder="1">
      <alignment vertical="center"/>
    </xf>
    <xf numFmtId="41" fontId="5" fillId="0" borderId="58" xfId="0" applyNumberFormat="1" applyFont="1" applyBorder="1">
      <alignment vertical="center"/>
    </xf>
    <xf numFmtId="41" fontId="3" fillId="0" borderId="28" xfId="0" applyNumberFormat="1" applyFont="1" applyBorder="1">
      <alignment vertical="center"/>
    </xf>
    <xf numFmtId="41" fontId="5" fillId="0" borderId="25" xfId="1" applyNumberFormat="1" applyFont="1" applyBorder="1" applyAlignment="1">
      <alignment horizontal="center" vertical="center"/>
    </xf>
    <xf numFmtId="41" fontId="5" fillId="0" borderId="25" xfId="1" applyNumberFormat="1" applyFont="1" applyBorder="1" applyAlignment="1">
      <alignment horizontal="center" vertical="center" wrapText="1"/>
    </xf>
    <xf numFmtId="41" fontId="5" fillId="0" borderId="5" xfId="1" applyNumberFormat="1" applyFont="1" applyBorder="1">
      <alignment vertical="center"/>
    </xf>
    <xf numFmtId="41" fontId="5" fillId="0" borderId="25" xfId="1" applyNumberFormat="1" applyFont="1" applyBorder="1">
      <alignment vertical="center"/>
    </xf>
    <xf numFmtId="41" fontId="5" fillId="0" borderId="25" xfId="0" applyNumberFormat="1" applyFont="1" applyBorder="1">
      <alignment vertical="center"/>
    </xf>
    <xf numFmtId="38" fontId="10" fillId="0" borderId="0" xfId="1" applyFont="1" applyAlignment="1">
      <alignment horizontal="right" vertical="center"/>
    </xf>
    <xf numFmtId="38" fontId="3" fillId="4" borderId="33" xfId="1" applyFont="1" applyFill="1" applyBorder="1" applyAlignment="1">
      <alignment horizontal="center" vertical="top"/>
    </xf>
    <xf numFmtId="38" fontId="3" fillId="4" borderId="33" xfId="1" applyFont="1" applyFill="1" applyBorder="1" applyAlignment="1">
      <alignment horizontal="center" vertical="center"/>
    </xf>
    <xf numFmtId="41" fontId="3" fillId="4" borderId="33" xfId="1" applyNumberFormat="1" applyFont="1" applyFill="1" applyBorder="1" applyAlignment="1">
      <alignment horizontal="center" vertical="top"/>
    </xf>
    <xf numFmtId="41" fontId="3" fillId="4" borderId="33" xfId="1" applyNumberFormat="1" applyFont="1" applyFill="1" applyBorder="1" applyAlignment="1">
      <alignment horizontal="center" vertical="center"/>
    </xf>
    <xf numFmtId="41" fontId="3" fillId="4" borderId="36" xfId="1" applyNumberFormat="1" applyFont="1" applyFill="1" applyBorder="1">
      <alignment vertical="center"/>
    </xf>
    <xf numFmtId="41" fontId="3" fillId="4" borderId="1" xfId="1" applyNumberFormat="1" applyFont="1" applyFill="1" applyBorder="1">
      <alignment vertical="center"/>
    </xf>
    <xf numFmtId="38" fontId="5" fillId="6" borderId="36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41" fontId="5" fillId="6" borderId="37" xfId="1" applyNumberFormat="1" applyFont="1" applyFill="1" applyBorder="1" applyAlignment="1">
      <alignment horizontal="center" vertical="center"/>
    </xf>
    <xf numFmtId="38" fontId="9" fillId="6" borderId="36" xfId="1" applyFont="1" applyFill="1" applyBorder="1" applyAlignment="1">
      <alignment horizontal="center" vertical="center"/>
    </xf>
    <xf numFmtId="38" fontId="5" fillId="6" borderId="1" xfId="1" applyFont="1" applyFill="1" applyBorder="1" applyAlignment="1">
      <alignment horizontal="center" vertical="center"/>
    </xf>
    <xf numFmtId="38" fontId="9" fillId="6" borderId="1" xfId="1" applyFont="1" applyFill="1" applyBorder="1" applyAlignment="1">
      <alignment horizontal="center" vertical="center"/>
    </xf>
    <xf numFmtId="38" fontId="9" fillId="6" borderId="2" xfId="1" applyFont="1" applyFill="1" applyBorder="1" applyAlignment="1">
      <alignment horizontal="center" vertical="center"/>
    </xf>
    <xf numFmtId="41" fontId="3" fillId="4" borderId="23" xfId="1" applyNumberFormat="1" applyFont="1" applyFill="1" applyBorder="1">
      <alignment vertical="center"/>
    </xf>
    <xf numFmtId="41" fontId="3" fillId="4" borderId="12" xfId="1" applyNumberFormat="1" applyFont="1" applyFill="1" applyBorder="1">
      <alignment vertical="center"/>
    </xf>
    <xf numFmtId="41" fontId="3" fillId="4" borderId="8" xfId="1" applyNumberFormat="1" applyFont="1" applyFill="1" applyBorder="1">
      <alignment vertical="center"/>
    </xf>
    <xf numFmtId="41" fontId="3" fillId="4" borderId="16" xfId="1" applyNumberFormat="1" applyFont="1" applyFill="1" applyBorder="1">
      <alignment vertical="center"/>
    </xf>
    <xf numFmtId="41" fontId="3" fillId="4" borderId="5" xfId="1" applyNumberFormat="1" applyFont="1" applyFill="1" applyBorder="1">
      <alignment vertical="center"/>
    </xf>
    <xf numFmtId="41" fontId="3" fillId="4" borderId="2" xfId="1" applyNumberFormat="1" applyFont="1" applyFill="1" applyBorder="1">
      <alignment vertical="center"/>
    </xf>
    <xf numFmtId="41" fontId="3" fillId="4" borderId="60" xfId="0" applyNumberFormat="1" applyFont="1" applyFill="1" applyBorder="1">
      <alignment vertical="center"/>
    </xf>
    <xf numFmtId="41" fontId="3" fillId="4" borderId="57" xfId="0" applyNumberFormat="1" applyFont="1" applyFill="1" applyBorder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8" fontId="3" fillId="0" borderId="0" xfId="0" applyNumberFormat="1" applyFont="1" applyBorder="1" applyAlignment="1">
      <alignment horizontal="right" vertical="center"/>
    </xf>
    <xf numFmtId="31" fontId="3" fillId="0" borderId="0" xfId="0" applyNumberFormat="1" applyFont="1">
      <alignment vertical="center"/>
    </xf>
    <xf numFmtId="38" fontId="3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49" fontId="6" fillId="7" borderId="0" xfId="0" applyNumberFormat="1" applyFont="1" applyFill="1" applyAlignment="1">
      <alignment horizontal="left" vertical="center"/>
    </xf>
    <xf numFmtId="49" fontId="6" fillId="0" borderId="0" xfId="1" applyNumberFormat="1" applyFont="1">
      <alignment vertical="center"/>
    </xf>
    <xf numFmtId="49" fontId="6" fillId="7" borderId="0" xfId="1" applyNumberFormat="1" applyFont="1" applyFill="1" applyAlignment="1">
      <alignment horizontal="right" vertical="center"/>
    </xf>
    <xf numFmtId="49" fontId="6" fillId="7" borderId="0" xfId="1" applyNumberFormat="1" applyFont="1" applyFill="1">
      <alignment vertical="center"/>
    </xf>
    <xf numFmtId="14" fontId="6" fillId="7" borderId="0" xfId="0" applyNumberFormat="1" applyFont="1" applyFill="1" applyAlignment="1">
      <alignment horizontal="right" vertical="center"/>
    </xf>
    <xf numFmtId="38" fontId="5" fillId="4" borderId="3" xfId="1" applyFont="1" applyFill="1" applyBorder="1" applyAlignment="1">
      <alignment horizontal="center" vertical="center"/>
    </xf>
    <xf numFmtId="38" fontId="5" fillId="4" borderId="35" xfId="1" applyFont="1" applyFill="1" applyBorder="1" applyAlignment="1">
      <alignment horizontal="center" vertical="center"/>
    </xf>
    <xf numFmtId="38" fontId="5" fillId="4" borderId="51" xfId="1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38" fontId="3" fillId="3" borderId="42" xfId="1" applyFont="1" applyFill="1" applyBorder="1" applyAlignment="1">
      <alignment horizontal="center" vertical="top"/>
    </xf>
    <xf numFmtId="38" fontId="3" fillId="3" borderId="44" xfId="1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38" fontId="5" fillId="4" borderId="4" xfId="1" applyFont="1" applyFill="1" applyBorder="1" applyAlignment="1">
      <alignment horizontal="center" vertical="center"/>
    </xf>
    <xf numFmtId="38" fontId="5" fillId="6" borderId="3" xfId="1" applyFont="1" applyFill="1" applyBorder="1" applyAlignment="1">
      <alignment horizontal="center" vertical="center"/>
    </xf>
    <xf numFmtId="38" fontId="5" fillId="6" borderId="35" xfId="1" applyFont="1" applyFill="1" applyBorder="1" applyAlignment="1">
      <alignment horizontal="center" vertical="center"/>
    </xf>
    <xf numFmtId="38" fontId="5" fillId="6" borderId="51" xfId="1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41" fontId="3" fillId="4" borderId="42" xfId="1" applyNumberFormat="1" applyFont="1" applyFill="1" applyBorder="1" applyAlignment="1">
      <alignment horizontal="right" vertical="top"/>
    </xf>
    <xf numFmtId="41" fontId="3" fillId="4" borderId="44" xfId="1" applyNumberFormat="1" applyFont="1" applyFill="1" applyBorder="1" applyAlignment="1">
      <alignment horizontal="right" vertical="top"/>
    </xf>
    <xf numFmtId="0" fontId="5" fillId="6" borderId="3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38" fontId="5" fillId="6" borderId="4" xfId="1" applyFont="1" applyFill="1" applyBorder="1" applyAlignment="1">
      <alignment horizontal="center" vertical="center"/>
    </xf>
    <xf numFmtId="41" fontId="3" fillId="0" borderId="66" xfId="1" applyNumberFormat="1" applyFont="1" applyBorder="1" applyAlignment="1">
      <alignment horizontal="center" vertical="top"/>
    </xf>
    <xf numFmtId="41" fontId="3" fillId="0" borderId="67" xfId="1" applyNumberFormat="1" applyFont="1" applyBorder="1" applyAlignment="1">
      <alignment horizontal="center" vertical="top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 wrapText="1"/>
    </xf>
    <xf numFmtId="38" fontId="5" fillId="0" borderId="19" xfId="1" applyFont="1" applyBorder="1" applyAlignment="1">
      <alignment horizontal="center" vertical="center" wrapText="1"/>
    </xf>
    <xf numFmtId="38" fontId="5" fillId="0" borderId="24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812800</xdr:colOff>
      <xdr:row>26</xdr:row>
      <xdr:rowOff>177800</xdr:rowOff>
    </xdr:from>
    <xdr:to>
      <xdr:col>10</xdr:col>
      <xdr:colOff>723900</xdr:colOff>
      <xdr:row>29</xdr:row>
      <xdr:rowOff>101600</xdr:rowOff>
    </xdr:to>
    <xdr:sp macro="" textlink="">
      <xdr:nvSpPr>
        <xdr:cNvPr id="2" name="線吹き出し 1 (枠付き) 1"/>
        <xdr:cNvSpPr/>
      </xdr:nvSpPr>
      <xdr:spPr>
        <a:xfrm>
          <a:off x="9156700" y="5197475"/>
          <a:ext cx="3482975" cy="495300"/>
        </a:xfrm>
        <a:prstGeom prst="borderCallout1">
          <a:avLst>
            <a:gd name="adj1" fmla="val 29464"/>
            <a:gd name="adj2" fmla="val -333"/>
            <a:gd name="adj3" fmla="val 249433"/>
            <a:gd name="adj4" fmla="val -60151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リース料残高の</a:t>
          </a:r>
          <a:r>
            <a:rPr kumimoji="1" lang="en-US" altLang="ja-JP" sz="1000"/>
            <a:t>1</a:t>
          </a:r>
          <a:r>
            <a:rPr kumimoji="1" lang="ja-JP" altLang="en-US" sz="1000"/>
            <a:t>行目は、購入価格総額となる。契約要目表の購入価額と同じ金額となる。税込で入力。</a:t>
          </a:r>
          <a:endParaRPr kumimoji="1" lang="en-US" altLang="ja-JP" sz="1000"/>
        </a:p>
      </xdr:txBody>
    </xdr:sp>
    <xdr:clientData/>
  </xdr:twoCellAnchor>
  <xdr:twoCellAnchor>
    <xdr:from>
      <xdr:col>3</xdr:col>
      <xdr:colOff>647700</xdr:colOff>
      <xdr:row>25</xdr:row>
      <xdr:rowOff>12700</xdr:rowOff>
    </xdr:from>
    <xdr:to>
      <xdr:col>6</xdr:col>
      <xdr:colOff>673100</xdr:colOff>
      <xdr:row>29</xdr:row>
      <xdr:rowOff>50800</xdr:rowOff>
    </xdr:to>
    <xdr:sp macro="" textlink="">
      <xdr:nvSpPr>
        <xdr:cNvPr id="3" name="線吹き出し 1 (枠付き) 2"/>
        <xdr:cNvSpPr/>
      </xdr:nvSpPr>
      <xdr:spPr>
        <a:xfrm>
          <a:off x="4483100" y="5016500"/>
          <a:ext cx="3606800" cy="800100"/>
        </a:xfrm>
        <a:prstGeom prst="borderCallout1">
          <a:avLst>
            <a:gd name="adj1" fmla="val 29464"/>
            <a:gd name="adj2" fmla="val -333"/>
            <a:gd name="adj3" fmla="val 251701"/>
            <a:gd name="adj4" fmla="val -5440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中古船買取による機関換装の場合、買取価格の未払金はリース債権と相殺処理し、現金決済しない。また、助成の対象にもならない。</a:t>
          </a:r>
          <a:endParaRPr kumimoji="1" lang="en-US" altLang="ja-JP" sz="1000"/>
        </a:p>
      </xdr:txBody>
    </xdr:sp>
    <xdr:clientData/>
  </xdr:twoCellAnchor>
  <xdr:twoCellAnchor>
    <xdr:from>
      <xdr:col>6</xdr:col>
      <xdr:colOff>317500</xdr:colOff>
      <xdr:row>85</xdr:row>
      <xdr:rowOff>12700</xdr:rowOff>
    </xdr:from>
    <xdr:to>
      <xdr:col>9</xdr:col>
      <xdr:colOff>228600</xdr:colOff>
      <xdr:row>88</xdr:row>
      <xdr:rowOff>101600</xdr:rowOff>
    </xdr:to>
    <xdr:sp macro="" textlink="">
      <xdr:nvSpPr>
        <xdr:cNvPr id="4" name="線吹き出し 1 (枠付き) 3"/>
        <xdr:cNvSpPr/>
      </xdr:nvSpPr>
      <xdr:spPr>
        <a:xfrm>
          <a:off x="7734300" y="13627100"/>
          <a:ext cx="3492500" cy="660400"/>
        </a:xfrm>
        <a:prstGeom prst="borderCallout1">
          <a:avLst>
            <a:gd name="adj1" fmla="val 17926"/>
            <a:gd name="adj2" fmla="val 395"/>
            <a:gd name="adj3" fmla="val 38690"/>
            <a:gd name="adj4" fmla="val -8515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リース期間は必ず法定耐用年数以上となっている必要がある。前払リース料がある場合、前払リース料の充当回数も含めてリース期間を設定する。</a:t>
          </a:r>
          <a:endParaRPr kumimoji="1" lang="en-US" altLang="ja-JP" sz="1000"/>
        </a:p>
      </xdr:txBody>
    </xdr:sp>
    <xdr:clientData/>
  </xdr:twoCellAnchor>
  <xdr:twoCellAnchor>
    <xdr:from>
      <xdr:col>11</xdr:col>
      <xdr:colOff>660400</xdr:colOff>
      <xdr:row>52</xdr:row>
      <xdr:rowOff>127000</xdr:rowOff>
    </xdr:from>
    <xdr:to>
      <xdr:col>17</xdr:col>
      <xdr:colOff>38100</xdr:colOff>
      <xdr:row>55</xdr:row>
      <xdr:rowOff>104775</xdr:rowOff>
    </xdr:to>
    <xdr:sp macro="" textlink="">
      <xdr:nvSpPr>
        <xdr:cNvPr id="5" name="線吹き出し 1 (枠付き) 4"/>
        <xdr:cNvSpPr/>
      </xdr:nvSpPr>
      <xdr:spPr>
        <a:xfrm>
          <a:off x="13766800" y="10099675"/>
          <a:ext cx="5006975" cy="549275"/>
        </a:xfrm>
        <a:prstGeom prst="borderCallout1">
          <a:avLst>
            <a:gd name="adj1" fmla="val 35537"/>
            <a:gd name="adj2" fmla="val 210"/>
            <a:gd name="adj3" fmla="val 160657"/>
            <a:gd name="adj4" fmla="val -157072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前払リースがある場合、最終回から充当する。通常のリース料回収と各回充当額が必ずしも一致する必要はないが、出来るだけ均等になるよう配慮する。</a:t>
          </a:r>
          <a:endParaRPr kumimoji="1" lang="en-US" altLang="ja-JP" sz="1000"/>
        </a:p>
      </xdr:txBody>
    </xdr:sp>
    <xdr:clientData/>
  </xdr:twoCellAnchor>
  <xdr:twoCellAnchor>
    <xdr:from>
      <xdr:col>12</xdr:col>
      <xdr:colOff>0</xdr:colOff>
      <xdr:row>35</xdr:row>
      <xdr:rowOff>152400</xdr:rowOff>
    </xdr:from>
    <xdr:to>
      <xdr:col>17</xdr:col>
      <xdr:colOff>63500</xdr:colOff>
      <xdr:row>42</xdr:row>
      <xdr:rowOff>63500</xdr:rowOff>
    </xdr:to>
    <xdr:sp macro="" textlink="">
      <xdr:nvSpPr>
        <xdr:cNvPr id="6" name="線吹き出し 1 (枠付き) 5"/>
        <xdr:cNvSpPr/>
      </xdr:nvSpPr>
      <xdr:spPr>
        <a:xfrm>
          <a:off x="13817600" y="6883400"/>
          <a:ext cx="5016500" cy="1244600"/>
        </a:xfrm>
        <a:prstGeom prst="borderCallout1">
          <a:avLst>
            <a:gd name="adj1" fmla="val 29464"/>
            <a:gd name="adj2" fmla="val -333"/>
            <a:gd name="adj3" fmla="val 10535"/>
            <a:gd name="adj4" fmla="val -180993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リース料は助成金による充当額を除き、原則的に法定耐用年数を基にしたリース期間で定額となるよう均等払いの設定とする。</a:t>
          </a:r>
          <a:endParaRPr kumimoji="1" lang="en-US" altLang="ja-JP" sz="1000"/>
        </a:p>
        <a:p>
          <a:pPr algn="l"/>
          <a:r>
            <a:rPr kumimoji="1" lang="ja-JP" altLang="en-US" sz="1000"/>
            <a:t>ただし、リース料（各回）の回収により借入金の返済を行うため、リース料を借入金の返済額に合せて設定することも出来る。この場合、借入金の返済は千円未満端数を調整する都合上、必ずしもリース料が毎回均等にならないケースもある。各回のリース料が極端に変動しないよう配慮する。</a:t>
          </a:r>
          <a:endParaRPr kumimoji="1" lang="en-US" altLang="ja-JP" sz="1000"/>
        </a:p>
      </xdr:txBody>
    </xdr:sp>
    <xdr:clientData/>
  </xdr:twoCellAnchor>
  <xdr:twoCellAnchor>
    <xdr:from>
      <xdr:col>11</xdr:col>
      <xdr:colOff>673100</xdr:colOff>
      <xdr:row>44</xdr:row>
      <xdr:rowOff>38099</xdr:rowOff>
    </xdr:from>
    <xdr:to>
      <xdr:col>17</xdr:col>
      <xdr:colOff>50800</xdr:colOff>
      <xdr:row>47</xdr:row>
      <xdr:rowOff>142874</xdr:rowOff>
    </xdr:to>
    <xdr:sp macro="" textlink="">
      <xdr:nvSpPr>
        <xdr:cNvPr id="7" name="線吹き出し 1 (枠付き) 6"/>
        <xdr:cNvSpPr/>
      </xdr:nvSpPr>
      <xdr:spPr>
        <a:xfrm>
          <a:off x="13779500" y="8486774"/>
          <a:ext cx="5006975" cy="676275"/>
        </a:xfrm>
        <a:prstGeom prst="borderCallout1">
          <a:avLst>
            <a:gd name="adj1" fmla="val 29464"/>
            <a:gd name="adj2" fmla="val -333"/>
            <a:gd name="adj3" fmla="val -80054"/>
            <a:gd name="adj4" fmla="val -68813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近代化資金の場合、</a:t>
          </a:r>
          <a:r>
            <a:rPr kumimoji="1" lang="en-US" altLang="ja-JP" sz="1000"/>
            <a:t>5</a:t>
          </a:r>
          <a:r>
            <a:rPr kumimoji="1" lang="ja-JP" altLang="en-US" sz="1000"/>
            <a:t>年間の利息・保証料の補助を受けｌられる。近代化資金を利用しない場合、</a:t>
          </a:r>
          <a:r>
            <a:rPr kumimoji="1" lang="en-US" altLang="ja-JP" sz="1000"/>
            <a:t>5</a:t>
          </a:r>
          <a:r>
            <a:rPr kumimoji="1" lang="ja-JP" altLang="en-US" sz="1000"/>
            <a:t>年間の利子補給は受けられないので、支払利息・保証料の請求が発生する。</a:t>
          </a:r>
          <a:endParaRPr kumimoji="1" lang="en-US" altLang="ja-JP" sz="1000"/>
        </a:p>
      </xdr:txBody>
    </xdr:sp>
    <xdr:clientData/>
  </xdr:twoCellAnchor>
  <xdr:twoCellAnchor>
    <xdr:from>
      <xdr:col>4</xdr:col>
      <xdr:colOff>266700</xdr:colOff>
      <xdr:row>34</xdr:row>
      <xdr:rowOff>12700</xdr:rowOff>
    </xdr:from>
    <xdr:to>
      <xdr:col>5</xdr:col>
      <xdr:colOff>647700</xdr:colOff>
      <xdr:row>77</xdr:row>
      <xdr:rowOff>63500</xdr:rowOff>
    </xdr:to>
    <xdr:cxnSp macro="">
      <xdr:nvCxnSpPr>
        <xdr:cNvPr id="9" name="直線矢印コネクタ 8"/>
        <xdr:cNvCxnSpPr/>
      </xdr:nvCxnSpPr>
      <xdr:spPr>
        <a:xfrm flipH="1">
          <a:off x="5041900" y="6553200"/>
          <a:ext cx="1574800" cy="519430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723900</xdr:colOff>
      <xdr:row>41</xdr:row>
      <xdr:rowOff>177800</xdr:rowOff>
    </xdr:from>
    <xdr:to>
      <xdr:col>5</xdr:col>
      <xdr:colOff>12700</xdr:colOff>
      <xdr:row>43</xdr:row>
      <xdr:rowOff>38100</xdr:rowOff>
    </xdr:to>
    <xdr:sp macro="" textlink="">
      <xdr:nvSpPr>
        <xdr:cNvPr id="10" name="正方形/長方形 9"/>
        <xdr:cNvSpPr/>
      </xdr:nvSpPr>
      <xdr:spPr>
        <a:xfrm>
          <a:off x="5499100" y="8051800"/>
          <a:ext cx="482600" cy="24130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一致</a:t>
          </a:r>
        </a:p>
      </xdr:txBody>
    </xdr:sp>
    <xdr:clientData/>
  </xdr:twoCellAnchor>
  <xdr:twoCellAnchor>
    <xdr:from>
      <xdr:col>3</xdr:col>
      <xdr:colOff>1066800</xdr:colOff>
      <xdr:row>76</xdr:row>
      <xdr:rowOff>50800</xdr:rowOff>
    </xdr:from>
    <xdr:to>
      <xdr:col>6</xdr:col>
      <xdr:colOff>25400</xdr:colOff>
      <xdr:row>76</xdr:row>
      <xdr:rowOff>76200</xdr:rowOff>
    </xdr:to>
    <xdr:cxnSp macro="">
      <xdr:nvCxnSpPr>
        <xdr:cNvPr id="46" name="直線矢印コネクタ 45"/>
        <xdr:cNvCxnSpPr/>
      </xdr:nvCxnSpPr>
      <xdr:spPr>
        <a:xfrm flipH="1" flipV="1">
          <a:off x="4648200" y="11544300"/>
          <a:ext cx="2540000" cy="2540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101600</xdr:colOff>
      <xdr:row>76</xdr:row>
      <xdr:rowOff>25400</xdr:rowOff>
    </xdr:from>
    <xdr:to>
      <xdr:col>5</xdr:col>
      <xdr:colOff>584200</xdr:colOff>
      <xdr:row>77</xdr:row>
      <xdr:rowOff>76200</xdr:rowOff>
    </xdr:to>
    <xdr:sp macro="" textlink="">
      <xdr:nvSpPr>
        <xdr:cNvPr id="50" name="正方形/長方形 49"/>
        <xdr:cNvSpPr/>
      </xdr:nvSpPr>
      <xdr:spPr>
        <a:xfrm>
          <a:off x="6070600" y="11518900"/>
          <a:ext cx="482600" cy="24130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一致</a:t>
          </a:r>
        </a:p>
      </xdr:txBody>
    </xdr:sp>
    <xdr:clientData/>
  </xdr:twoCellAnchor>
  <xdr:twoCellAnchor>
    <xdr:from>
      <xdr:col>6</xdr:col>
      <xdr:colOff>342900</xdr:colOff>
      <xdr:row>88</xdr:row>
      <xdr:rowOff>38100</xdr:rowOff>
    </xdr:from>
    <xdr:to>
      <xdr:col>9</xdr:col>
      <xdr:colOff>254000</xdr:colOff>
      <xdr:row>91</xdr:row>
      <xdr:rowOff>12700</xdr:rowOff>
    </xdr:to>
    <xdr:sp macro="" textlink="">
      <xdr:nvSpPr>
        <xdr:cNvPr id="12" name="線吹き出し 1 (枠付き) 11"/>
        <xdr:cNvSpPr/>
      </xdr:nvSpPr>
      <xdr:spPr>
        <a:xfrm>
          <a:off x="7505700" y="13627100"/>
          <a:ext cx="3492500" cy="508000"/>
        </a:xfrm>
        <a:prstGeom prst="borderCallout1">
          <a:avLst>
            <a:gd name="adj1" fmla="val 17926"/>
            <a:gd name="adj2" fmla="val 395"/>
            <a:gd name="adj3" fmla="val 38690"/>
            <a:gd name="adj4" fmla="val -8515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ＩＦ関数が入っており、合計額の整合チェックを行う。合計が一致しない場合、「再チェック」と表示される。</a:t>
          </a:r>
          <a:endParaRPr kumimoji="1" lang="en-US" altLang="ja-JP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14</xdr:col>
      <xdr:colOff>327025</xdr:colOff>
      <xdr:row>19</xdr:row>
      <xdr:rowOff>0</xdr:rowOff>
    </xdr:to>
    <xdr:sp macro="" textlink="">
      <xdr:nvSpPr>
        <xdr:cNvPr id="14" name="正方形/長方形 13"/>
        <xdr:cNvSpPr/>
      </xdr:nvSpPr>
      <xdr:spPr>
        <a:xfrm>
          <a:off x="13144500" y="825500"/>
          <a:ext cx="2714625" cy="28575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注意事項</a:t>
          </a:r>
          <a:endParaRPr kumimoji="1" lang="en-US" altLang="ja-JP" sz="1100" b="1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このフォーマットはリース契約書添付資料の記載内容の整合性をチェックするために、一覧的にデータ入力することを目的としています。リース契約書上、リース事業体と信漁連の借入金残高等の情報は記載されませんが、利息・保証料の算定や請求処理のタイミングを把握し、管理するために必要となり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入力フォーマットより契約書添付表にデータが転記されるようになっています。</a:t>
          </a:r>
          <a:r>
            <a:rPr kumimoji="1" lang="ja-JP" altLang="en-US" sz="1100" b="1" u="sng">
              <a:solidFill>
                <a:srgbClr val="FF0000"/>
              </a:solidFill>
            </a:rPr>
            <a:t>この入力フォーマットから先に入力</a:t>
          </a:r>
          <a:r>
            <a:rPr kumimoji="1" lang="ja-JP" altLang="en-US" sz="1100"/>
            <a:t>して下さい。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6</xdr:row>
      <xdr:rowOff>104775</xdr:rowOff>
    </xdr:from>
    <xdr:to>
      <xdr:col>12</xdr:col>
      <xdr:colOff>123825</xdr:colOff>
      <xdr:row>20</xdr:row>
      <xdr:rowOff>171450</xdr:rowOff>
    </xdr:to>
    <xdr:sp macro="" textlink="">
      <xdr:nvSpPr>
        <xdr:cNvPr id="2" name="正方形/長方形 1"/>
        <xdr:cNvSpPr/>
      </xdr:nvSpPr>
      <xdr:spPr>
        <a:xfrm>
          <a:off x="8562975" y="1200150"/>
          <a:ext cx="2714625" cy="26003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注意事項</a:t>
          </a:r>
          <a:endParaRPr kumimoji="1" lang="en-US" altLang="ja-JP" sz="1100" b="1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入力フォーマットより一部のデータが転記されるようになっています。</a:t>
          </a:r>
          <a:r>
            <a:rPr kumimoji="1" lang="ja-JP" altLang="en-US" sz="1100" b="1" u="sng">
              <a:solidFill>
                <a:srgbClr val="FF0000"/>
              </a:solidFill>
            </a:rPr>
            <a:t>入力フォーマットから先に入力</a:t>
          </a:r>
          <a:r>
            <a:rPr kumimoji="1" lang="ja-JP" altLang="en-US" sz="1100"/>
            <a:t>して下さい。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支払年月日は、契約書（Ａ）においては</a:t>
          </a:r>
          <a:r>
            <a:rPr kumimoji="1" lang="en-US" altLang="ja-JP" sz="1100"/>
            <a:t>12</a:t>
          </a:r>
          <a:r>
            <a:rPr kumimoji="1" lang="ja-JP" altLang="en-US" sz="1100"/>
            <a:t>日とし、当日が休日の場合には翌営業日として設定してください。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契約書の添付表として印刷する際、前払リース料や譲渡代金による相殺がない場合、不要な列や行は非表示にして下さい。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1323975</xdr:colOff>
      <xdr:row>4</xdr:row>
      <xdr:rowOff>142875</xdr:rowOff>
    </xdr:from>
    <xdr:to>
      <xdr:col>6</xdr:col>
      <xdr:colOff>1628775</xdr:colOff>
      <xdr:row>6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7629525" y="895350"/>
          <a:ext cx="3048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1</xdr:rowOff>
    </xdr:from>
    <xdr:to>
      <xdr:col>14</xdr:col>
      <xdr:colOff>657225</xdr:colOff>
      <xdr:row>12</xdr:row>
      <xdr:rowOff>47626</xdr:rowOff>
    </xdr:to>
    <xdr:sp macro="" textlink="">
      <xdr:nvSpPr>
        <xdr:cNvPr id="2" name="正方形/長方形 1"/>
        <xdr:cNvSpPr/>
      </xdr:nvSpPr>
      <xdr:spPr>
        <a:xfrm>
          <a:off x="9877425" y="504826"/>
          <a:ext cx="2714625" cy="196215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注意事項</a:t>
          </a:r>
          <a:endParaRPr kumimoji="1" lang="en-US" altLang="ja-JP" sz="1100" b="1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入力フォーマットよりデータが転記されるようになっています。</a:t>
          </a:r>
          <a:r>
            <a:rPr kumimoji="1" lang="ja-JP" altLang="en-US" sz="1100" b="1" u="sng">
              <a:solidFill>
                <a:srgbClr val="FF0000"/>
              </a:solidFill>
            </a:rPr>
            <a:t>入力フォーマットから先に入力</a:t>
          </a:r>
          <a:r>
            <a:rPr kumimoji="1" lang="ja-JP" altLang="en-US" sz="1100"/>
            <a:t>して下さい。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支払年月日は、契約書（Ａ）においては</a:t>
          </a:r>
          <a:r>
            <a:rPr kumimoji="1" lang="en-US" altLang="ja-JP" sz="1100"/>
            <a:t>12</a:t>
          </a:r>
          <a:r>
            <a:rPr kumimoji="1" lang="ja-JP" altLang="en-US" sz="1100"/>
            <a:t>日としています。当日が休日の場合には、必要に応じて、翌営業日の設定としてください。</a:t>
          </a:r>
          <a:endParaRPr kumimoji="1" lang="en-US" altLang="ja-JP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5</xdr:row>
      <xdr:rowOff>104775</xdr:rowOff>
    </xdr:from>
    <xdr:to>
      <xdr:col>12</xdr:col>
      <xdr:colOff>123825</xdr:colOff>
      <xdr:row>19</xdr:row>
      <xdr:rowOff>171450</xdr:rowOff>
    </xdr:to>
    <xdr:sp macro="" textlink="">
      <xdr:nvSpPr>
        <xdr:cNvPr id="2" name="正方形/長方形 1"/>
        <xdr:cNvSpPr/>
      </xdr:nvSpPr>
      <xdr:spPr>
        <a:xfrm>
          <a:off x="8562975" y="1200150"/>
          <a:ext cx="2714625" cy="26003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注意事項</a:t>
          </a:r>
          <a:endParaRPr kumimoji="1" lang="en-US" altLang="ja-JP" sz="1100" b="1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入力フォーマットより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一部の</a:t>
          </a:r>
          <a:r>
            <a:rPr kumimoji="1" lang="ja-JP" altLang="en-US" sz="1100"/>
            <a:t>データが転記されるようになっています。</a:t>
          </a:r>
          <a:r>
            <a:rPr kumimoji="1" lang="ja-JP" altLang="en-US" sz="1100" b="1" u="sng">
              <a:solidFill>
                <a:srgbClr val="FF0000"/>
              </a:solidFill>
            </a:rPr>
            <a:t>入力フォーマットから先に入力</a:t>
          </a:r>
          <a:r>
            <a:rPr kumimoji="1" lang="ja-JP" altLang="en-US" sz="1100"/>
            <a:t>して下さい。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支払年月日は、契約書（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）においては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日とし、当日が休日の場合には翌営業日として設定してください。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契約書の添付表として印刷する際、前払リース料や譲渡代金による相殺がない場合、不要な列や行は非表示にして下さい。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1</xdr:rowOff>
    </xdr:from>
    <xdr:to>
      <xdr:col>14</xdr:col>
      <xdr:colOff>657225</xdr:colOff>
      <xdr:row>12</xdr:row>
      <xdr:rowOff>47626</xdr:rowOff>
    </xdr:to>
    <xdr:sp macro="" textlink="">
      <xdr:nvSpPr>
        <xdr:cNvPr id="2" name="正方形/長方形 1"/>
        <xdr:cNvSpPr/>
      </xdr:nvSpPr>
      <xdr:spPr>
        <a:xfrm>
          <a:off x="9877425" y="504826"/>
          <a:ext cx="2714625" cy="196215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注意事項</a:t>
          </a:r>
          <a:endParaRPr kumimoji="1" lang="en-US" altLang="ja-JP" sz="1100" b="1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入力フォーマットよりデータが転記されるようになっています。</a:t>
          </a:r>
          <a:r>
            <a:rPr kumimoji="1" lang="ja-JP" altLang="en-US" sz="1100" b="1" u="sng">
              <a:solidFill>
                <a:srgbClr val="FF0000"/>
              </a:solidFill>
            </a:rPr>
            <a:t>入力フォーマットから先に入力</a:t>
          </a:r>
          <a:r>
            <a:rPr kumimoji="1" lang="ja-JP" altLang="en-US" sz="1100"/>
            <a:t>して下さい。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支払年月日は、契約書（Ｂ）においては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日とし、当日が休日の場合には翌営業日として設定してください。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zoomScale="75" zoomScaleNormal="75" workbookViewId="0">
      <selection activeCell="H26" sqref="H26"/>
    </sheetView>
  </sheetViews>
  <sheetFormatPr defaultRowHeight="13.5" x14ac:dyDescent="0.15"/>
  <cols>
    <col min="1" max="1" width="6.75" style="1" customWidth="1"/>
    <col min="2" max="2" width="29.5" style="1" customWidth="1"/>
    <col min="3" max="3" width="14" style="1" customWidth="1"/>
    <col min="4" max="4" width="15.625" style="4" customWidth="1"/>
    <col min="5" max="5" width="15.625" style="1" customWidth="1"/>
    <col min="6" max="6" width="15.625" style="16" customWidth="1"/>
    <col min="7" max="8" width="15.625" style="4" customWidth="1"/>
    <col min="9" max="11" width="15.625" style="1" customWidth="1"/>
    <col min="12" max="12" width="9" style="1"/>
    <col min="13" max="15" width="15.625" style="1" customWidth="1"/>
    <col min="16" max="16384" width="9" style="1"/>
  </cols>
  <sheetData>
    <row r="1" spans="1:7" ht="20.25" customHeight="1" x14ac:dyDescent="0.15">
      <c r="A1" s="92" t="s">
        <v>66</v>
      </c>
      <c r="G1" s="4" t="s">
        <v>2</v>
      </c>
    </row>
    <row r="2" spans="1:7" ht="15" customHeight="1" x14ac:dyDescent="0.15">
      <c r="B2" s="32"/>
    </row>
    <row r="3" spans="1:7" s="118" customFormat="1" ht="15" customHeight="1" x14ac:dyDescent="0.15">
      <c r="A3" s="117" t="s">
        <v>67</v>
      </c>
      <c r="C3" s="119"/>
      <c r="D3" s="120"/>
      <c r="F3" s="121"/>
      <c r="G3" s="120"/>
    </row>
    <row r="4" spans="1:7" s="118" customFormat="1" ht="15" customHeight="1" x14ac:dyDescent="0.15">
      <c r="B4" s="118" t="s">
        <v>197</v>
      </c>
      <c r="C4" s="119"/>
      <c r="D4" s="120"/>
      <c r="F4" s="121"/>
      <c r="G4" s="120"/>
    </row>
    <row r="5" spans="1:7" s="118" customFormat="1" ht="15" customHeight="1" x14ac:dyDescent="0.15">
      <c r="B5" s="118" t="s">
        <v>198</v>
      </c>
      <c r="C5" s="119"/>
      <c r="D5" s="120"/>
      <c r="F5" s="121"/>
      <c r="G5" s="120"/>
    </row>
    <row r="6" spans="1:7" s="118" customFormat="1" ht="15" customHeight="1" x14ac:dyDescent="0.15">
      <c r="B6" s="118" t="s">
        <v>213</v>
      </c>
      <c r="C6" s="119"/>
      <c r="D6" s="120"/>
      <c r="F6" s="121"/>
      <c r="G6" s="120"/>
    </row>
    <row r="7" spans="1:7" s="118" customFormat="1" ht="15" customHeight="1" x14ac:dyDescent="0.15">
      <c r="B7" s="118" t="s">
        <v>199</v>
      </c>
      <c r="C7" s="119"/>
      <c r="D7" s="120"/>
      <c r="F7" s="121"/>
      <c r="G7" s="120"/>
    </row>
    <row r="8" spans="1:7" s="118" customFormat="1" ht="15" customHeight="1" x14ac:dyDescent="0.15">
      <c r="B8" s="118" t="s">
        <v>200</v>
      </c>
      <c r="C8" s="119"/>
      <c r="D8" s="120"/>
      <c r="F8" s="121"/>
      <c r="G8" s="120"/>
    </row>
    <row r="9" spans="1:7" s="118" customFormat="1" ht="15" customHeight="1" x14ac:dyDescent="0.15">
      <c r="C9" s="119"/>
      <c r="D9" s="120"/>
      <c r="F9" s="121"/>
      <c r="G9" s="120"/>
    </row>
    <row r="10" spans="1:7" s="118" customFormat="1" ht="15" customHeight="1" x14ac:dyDescent="0.15">
      <c r="A10" s="117" t="s">
        <v>78</v>
      </c>
      <c r="C10" s="119"/>
      <c r="D10" s="120"/>
      <c r="F10" s="121"/>
      <c r="G10" s="120"/>
    </row>
    <row r="11" spans="1:7" s="118" customFormat="1" ht="15" customHeight="1" x14ac:dyDescent="0.15">
      <c r="C11" s="122" t="s">
        <v>70</v>
      </c>
      <c r="D11" s="120"/>
      <c r="F11" s="121"/>
      <c r="G11" s="120"/>
    </row>
    <row r="12" spans="1:7" s="118" customFormat="1" ht="15.95" customHeight="1" x14ac:dyDescent="0.15">
      <c r="B12" s="118" t="s">
        <v>55</v>
      </c>
      <c r="C12" s="122">
        <v>5400000</v>
      </c>
      <c r="D12" s="120"/>
      <c r="F12" s="121"/>
      <c r="G12" s="120"/>
    </row>
    <row r="13" spans="1:7" s="118" customFormat="1" ht="15.95" customHeight="1" x14ac:dyDescent="0.15">
      <c r="B13" s="118" t="s">
        <v>56</v>
      </c>
      <c r="C13" s="122">
        <v>55674000</v>
      </c>
      <c r="D13" s="120"/>
      <c r="F13" s="121"/>
      <c r="G13" s="120"/>
    </row>
    <row r="14" spans="1:7" s="118" customFormat="1" ht="15.95" customHeight="1" thickBot="1" x14ac:dyDescent="0.2">
      <c r="B14" s="123" t="s">
        <v>57</v>
      </c>
      <c r="C14" s="124">
        <f>C12+C13</f>
        <v>61074000</v>
      </c>
      <c r="D14" s="120" t="s">
        <v>54</v>
      </c>
      <c r="F14" s="121"/>
      <c r="G14" s="120"/>
    </row>
    <row r="15" spans="1:7" s="118" customFormat="1" ht="15.95" customHeight="1" thickTop="1" x14ac:dyDescent="0.15">
      <c r="B15" s="125" t="s">
        <v>58</v>
      </c>
      <c r="C15" s="126">
        <f>C12</f>
        <v>5400000</v>
      </c>
      <c r="D15" s="120" t="s">
        <v>65</v>
      </c>
      <c r="F15" s="121"/>
      <c r="G15" s="120"/>
    </row>
    <row r="16" spans="1:7" s="118" customFormat="1" ht="15.95" customHeight="1" x14ac:dyDescent="0.15">
      <c r="B16" s="118" t="s">
        <v>59</v>
      </c>
      <c r="C16" s="122">
        <f>C13/1.08/2</f>
        <v>25775000</v>
      </c>
      <c r="D16" s="120" t="s">
        <v>63</v>
      </c>
      <c r="F16" s="121"/>
      <c r="G16" s="120"/>
    </row>
    <row r="17" spans="1:11" s="118" customFormat="1" ht="15.95" customHeight="1" thickBot="1" x14ac:dyDescent="0.2">
      <c r="B17" s="123" t="s">
        <v>60</v>
      </c>
      <c r="C17" s="124">
        <f>C14-C15-C16</f>
        <v>29899000</v>
      </c>
      <c r="D17" s="120" t="s">
        <v>64</v>
      </c>
      <c r="F17" s="121"/>
      <c r="G17" s="120"/>
    </row>
    <row r="18" spans="1:11" s="118" customFormat="1" ht="15.95" customHeight="1" thickTop="1" x14ac:dyDescent="0.15">
      <c r="B18" s="118" t="s">
        <v>61</v>
      </c>
      <c r="C18" s="122">
        <f>ROUNDDOWN(C17*0.8,-3)</f>
        <v>23919000</v>
      </c>
      <c r="D18" s="120" t="s">
        <v>108</v>
      </c>
      <c r="F18" s="121"/>
      <c r="G18" s="120"/>
    </row>
    <row r="19" spans="1:11" s="118" customFormat="1" ht="15.95" customHeight="1" x14ac:dyDescent="0.15">
      <c r="B19" s="118" t="s">
        <v>62</v>
      </c>
      <c r="C19" s="122">
        <f>C17- C18</f>
        <v>5980000</v>
      </c>
      <c r="D19" s="120" t="s">
        <v>107</v>
      </c>
      <c r="F19" s="121"/>
      <c r="G19" s="120"/>
    </row>
    <row r="20" spans="1:11" s="118" customFormat="1" ht="15.95" customHeight="1" x14ac:dyDescent="0.15">
      <c r="C20" s="122"/>
      <c r="D20" s="120"/>
      <c r="F20" s="121"/>
      <c r="G20" s="120"/>
    </row>
    <row r="21" spans="1:11" s="118" customFormat="1" ht="15.95" customHeight="1" x14ac:dyDescent="0.15">
      <c r="B21" s="118" t="s">
        <v>68</v>
      </c>
      <c r="C21" s="122">
        <v>1214000</v>
      </c>
      <c r="D21" s="120" t="s">
        <v>74</v>
      </c>
      <c r="F21" s="121"/>
      <c r="G21" s="120"/>
    </row>
    <row r="22" spans="1:11" s="118" customFormat="1" ht="15.95" customHeight="1" x14ac:dyDescent="0.15">
      <c r="B22" s="118" t="s">
        <v>69</v>
      </c>
      <c r="C22" s="122">
        <v>1195000</v>
      </c>
      <c r="D22" s="120" t="s">
        <v>75</v>
      </c>
      <c r="F22" s="121"/>
      <c r="G22" s="120"/>
    </row>
    <row r="23" spans="1:11" s="118" customFormat="1" ht="15.95" customHeight="1" x14ac:dyDescent="0.15">
      <c r="B23" s="118" t="s">
        <v>71</v>
      </c>
      <c r="C23" s="122">
        <v>1214000</v>
      </c>
      <c r="D23" s="120" t="s">
        <v>77</v>
      </c>
      <c r="F23" s="121"/>
      <c r="G23" s="120"/>
    </row>
    <row r="24" spans="1:11" s="118" customFormat="1" ht="15.95" customHeight="1" x14ac:dyDescent="0.15">
      <c r="B24" s="118" t="s">
        <v>72</v>
      </c>
      <c r="C24" s="122">
        <v>1195000</v>
      </c>
      <c r="D24" s="120" t="s">
        <v>77</v>
      </c>
      <c r="F24" s="121"/>
      <c r="G24" s="120"/>
    </row>
    <row r="25" spans="1:11" s="118" customFormat="1" ht="15.95" customHeight="1" x14ac:dyDescent="0.15">
      <c r="A25" s="117" t="s">
        <v>2</v>
      </c>
      <c r="B25" s="118" t="s">
        <v>73</v>
      </c>
      <c r="C25" s="122">
        <v>1495000</v>
      </c>
      <c r="D25" s="120" t="s">
        <v>76</v>
      </c>
      <c r="F25" s="121"/>
      <c r="G25" s="120"/>
      <c r="H25" s="120"/>
    </row>
    <row r="26" spans="1:11" ht="15" customHeight="1" x14ac:dyDescent="0.15">
      <c r="A26" s="10"/>
      <c r="B26" s="40"/>
      <c r="C26" s="43"/>
      <c r="D26" s="41"/>
    </row>
    <row r="27" spans="1:11" ht="15" customHeight="1" x14ac:dyDescent="0.15">
      <c r="A27" s="10"/>
      <c r="B27" s="40"/>
      <c r="C27" s="43"/>
      <c r="D27" s="41"/>
    </row>
    <row r="28" spans="1:11" ht="15" customHeight="1" x14ac:dyDescent="0.15">
      <c r="A28" s="10"/>
      <c r="B28" s="40"/>
      <c r="C28" s="43"/>
      <c r="D28" s="41"/>
    </row>
    <row r="29" spans="1:11" ht="15" customHeight="1" x14ac:dyDescent="0.15">
      <c r="A29" s="10"/>
      <c r="B29" s="40"/>
      <c r="C29" s="43"/>
      <c r="D29" s="41"/>
    </row>
    <row r="30" spans="1:11" ht="24" customHeight="1" x14ac:dyDescent="0.15">
      <c r="A30" s="92" t="s">
        <v>227</v>
      </c>
      <c r="D30" s="186" t="s">
        <v>218</v>
      </c>
      <c r="E30" s="191">
        <v>43466</v>
      </c>
      <c r="F30" s="186" t="s">
        <v>221</v>
      </c>
      <c r="G30" s="187" t="s">
        <v>222</v>
      </c>
      <c r="H30" s="186"/>
      <c r="I30" s="186" t="s">
        <v>226</v>
      </c>
      <c r="J30" s="187" t="s">
        <v>229</v>
      </c>
      <c r="K30" s="186"/>
    </row>
    <row r="31" spans="1:11" ht="24" customHeight="1" thickBot="1" x14ac:dyDescent="0.2">
      <c r="A31" s="42"/>
      <c r="B31" s="40"/>
      <c r="C31" s="43"/>
      <c r="D31" s="188" t="s">
        <v>217</v>
      </c>
      <c r="E31" s="189" t="s">
        <v>228</v>
      </c>
      <c r="F31" s="188" t="s">
        <v>207</v>
      </c>
      <c r="G31" s="190" t="s">
        <v>225</v>
      </c>
      <c r="H31" s="186"/>
      <c r="I31" s="188"/>
      <c r="J31" s="188"/>
      <c r="K31" s="186"/>
    </row>
    <row r="32" spans="1:11" ht="15" customHeight="1" x14ac:dyDescent="0.15">
      <c r="B32" s="203" t="s">
        <v>3</v>
      </c>
      <c r="C32" s="205" t="s">
        <v>99</v>
      </c>
      <c r="D32" s="192" t="s">
        <v>98</v>
      </c>
      <c r="E32" s="193"/>
      <c r="F32" s="207"/>
      <c r="G32" s="192" t="s">
        <v>100</v>
      </c>
      <c r="H32" s="193"/>
      <c r="I32" s="193"/>
      <c r="J32" s="194"/>
      <c r="K32" s="195" t="s">
        <v>101</v>
      </c>
    </row>
    <row r="33" spans="2:11" ht="15" customHeight="1" thickBot="1" x14ac:dyDescent="0.2">
      <c r="B33" s="204"/>
      <c r="C33" s="206"/>
      <c r="D33" s="51" t="s">
        <v>5</v>
      </c>
      <c r="E33" s="52" t="s">
        <v>109</v>
      </c>
      <c r="F33" s="53" t="s">
        <v>7</v>
      </c>
      <c r="G33" s="54" t="s">
        <v>8</v>
      </c>
      <c r="H33" s="55" t="s">
        <v>9</v>
      </c>
      <c r="I33" s="56" t="s">
        <v>80</v>
      </c>
      <c r="J33" s="75" t="s">
        <v>81</v>
      </c>
      <c r="K33" s="196"/>
    </row>
    <row r="34" spans="2:11" ht="15" customHeight="1" x14ac:dyDescent="0.15">
      <c r="B34" s="60" t="s">
        <v>10</v>
      </c>
      <c r="C34" s="61" t="s">
        <v>230</v>
      </c>
      <c r="D34" s="62"/>
      <c r="E34" s="63" t="s">
        <v>11</v>
      </c>
      <c r="F34" s="127">
        <f>C14</f>
        <v>61074000</v>
      </c>
      <c r="G34" s="62"/>
      <c r="H34" s="65"/>
      <c r="I34" s="65"/>
      <c r="J34" s="76"/>
      <c r="K34" s="83"/>
    </row>
    <row r="35" spans="2:11" ht="15" customHeight="1" x14ac:dyDescent="0.15">
      <c r="B35" s="50" t="s">
        <v>12</v>
      </c>
      <c r="C35" s="49" t="s">
        <v>230</v>
      </c>
      <c r="D35" s="23">
        <f>C15</f>
        <v>5400000</v>
      </c>
      <c r="E35" s="46"/>
      <c r="F35" s="34">
        <f>F34-D35</f>
        <v>55674000</v>
      </c>
      <c r="G35" s="19"/>
      <c r="H35" s="39"/>
      <c r="I35" s="39"/>
      <c r="J35" s="77"/>
      <c r="K35" s="106"/>
    </row>
    <row r="36" spans="2:11" ht="15" customHeight="1" thickBot="1" x14ac:dyDescent="0.2">
      <c r="B36" s="66" t="s">
        <v>13</v>
      </c>
      <c r="C36" s="24" t="s">
        <v>230</v>
      </c>
      <c r="D36" s="25">
        <f>C16</f>
        <v>25775000</v>
      </c>
      <c r="E36" s="44"/>
      <c r="F36" s="26">
        <f>F35-D36</f>
        <v>29899000</v>
      </c>
      <c r="G36" s="27"/>
      <c r="H36" s="67">
        <f>C18</f>
        <v>23919000</v>
      </c>
      <c r="I36" s="68"/>
      <c r="J36" s="78"/>
      <c r="K36" s="84"/>
    </row>
    <row r="37" spans="2:11" ht="15" customHeight="1" x14ac:dyDescent="0.15">
      <c r="B37" s="57" t="s">
        <v>14</v>
      </c>
      <c r="C37" s="58" t="s">
        <v>231</v>
      </c>
      <c r="D37" s="30">
        <f>C23</f>
        <v>1214000</v>
      </c>
      <c r="E37" s="59">
        <v>0</v>
      </c>
      <c r="F37" s="21">
        <f>F36-D37-E37</f>
        <v>28685000</v>
      </c>
      <c r="G37" s="30">
        <f>C21</f>
        <v>1214000</v>
      </c>
      <c r="H37" s="59">
        <f>H36-G37</f>
        <v>22705000</v>
      </c>
      <c r="I37" s="59">
        <v>0</v>
      </c>
      <c r="J37" s="79">
        <v>0</v>
      </c>
      <c r="K37" s="85">
        <f>D37+I37+J37</f>
        <v>1214000</v>
      </c>
    </row>
    <row r="38" spans="2:11" ht="15" customHeight="1" x14ac:dyDescent="0.15">
      <c r="B38" s="48" t="s">
        <v>18</v>
      </c>
      <c r="C38" s="49" t="s">
        <v>232</v>
      </c>
      <c r="D38" s="23">
        <f t="shared" ref="D38:D56" si="0">C$24</f>
        <v>1195000</v>
      </c>
      <c r="E38" s="31">
        <v>0</v>
      </c>
      <c r="F38" s="34">
        <f t="shared" ref="F38:F56" si="1">F37-D38-E38</f>
        <v>27490000</v>
      </c>
      <c r="G38" s="23">
        <f t="shared" ref="G38:G56" si="2">C$22</f>
        <v>1195000</v>
      </c>
      <c r="H38" s="31">
        <f t="shared" ref="H38:H55" si="3">H37-G38</f>
        <v>21510000</v>
      </c>
      <c r="I38" s="31">
        <v>0</v>
      </c>
      <c r="J38" s="80">
        <v>0</v>
      </c>
      <c r="K38" s="85">
        <f t="shared" ref="K38:K76" si="4">D38+I38+J38</f>
        <v>1195000</v>
      </c>
    </row>
    <row r="39" spans="2:11" ht="15" customHeight="1" x14ac:dyDescent="0.15">
      <c r="B39" s="48" t="s">
        <v>19</v>
      </c>
      <c r="C39" s="49" t="s">
        <v>233</v>
      </c>
      <c r="D39" s="23">
        <f t="shared" si="0"/>
        <v>1195000</v>
      </c>
      <c r="E39" s="31">
        <v>0</v>
      </c>
      <c r="F39" s="34">
        <f t="shared" si="1"/>
        <v>26295000</v>
      </c>
      <c r="G39" s="23">
        <f t="shared" si="2"/>
        <v>1195000</v>
      </c>
      <c r="H39" s="31">
        <f t="shared" si="3"/>
        <v>20315000</v>
      </c>
      <c r="I39" s="31">
        <v>0</v>
      </c>
      <c r="J39" s="80">
        <v>0</v>
      </c>
      <c r="K39" s="85">
        <f t="shared" si="4"/>
        <v>1195000</v>
      </c>
    </row>
    <row r="40" spans="2:11" ht="15" customHeight="1" x14ac:dyDescent="0.15">
      <c r="B40" s="48" t="s">
        <v>20</v>
      </c>
      <c r="C40" s="49" t="s">
        <v>234</v>
      </c>
      <c r="D40" s="23">
        <f t="shared" si="0"/>
        <v>1195000</v>
      </c>
      <c r="E40" s="31">
        <v>0</v>
      </c>
      <c r="F40" s="34">
        <f t="shared" si="1"/>
        <v>25100000</v>
      </c>
      <c r="G40" s="23">
        <f t="shared" si="2"/>
        <v>1195000</v>
      </c>
      <c r="H40" s="31">
        <f t="shared" si="3"/>
        <v>19120000</v>
      </c>
      <c r="I40" s="31">
        <v>0</v>
      </c>
      <c r="J40" s="80">
        <v>0</v>
      </c>
      <c r="K40" s="85">
        <f t="shared" si="4"/>
        <v>1195000</v>
      </c>
    </row>
    <row r="41" spans="2:11" ht="15" customHeight="1" x14ac:dyDescent="0.15">
      <c r="B41" s="48" t="s">
        <v>21</v>
      </c>
      <c r="C41" s="49" t="s">
        <v>235</v>
      </c>
      <c r="D41" s="23">
        <f t="shared" si="0"/>
        <v>1195000</v>
      </c>
      <c r="E41" s="31">
        <v>0</v>
      </c>
      <c r="F41" s="34">
        <f t="shared" si="1"/>
        <v>23905000</v>
      </c>
      <c r="G41" s="23">
        <f t="shared" si="2"/>
        <v>1195000</v>
      </c>
      <c r="H41" s="31">
        <f t="shared" si="3"/>
        <v>17925000</v>
      </c>
      <c r="I41" s="31">
        <v>0</v>
      </c>
      <c r="J41" s="80">
        <v>0</v>
      </c>
      <c r="K41" s="85">
        <f t="shared" si="4"/>
        <v>1195000</v>
      </c>
    </row>
    <row r="42" spans="2:11" ht="15" customHeight="1" x14ac:dyDescent="0.15">
      <c r="B42" s="48" t="s">
        <v>22</v>
      </c>
      <c r="C42" s="49" t="s">
        <v>236</v>
      </c>
      <c r="D42" s="23">
        <f t="shared" si="0"/>
        <v>1195000</v>
      </c>
      <c r="E42" s="31">
        <v>0</v>
      </c>
      <c r="F42" s="34">
        <f t="shared" si="1"/>
        <v>22710000</v>
      </c>
      <c r="G42" s="23">
        <f t="shared" si="2"/>
        <v>1195000</v>
      </c>
      <c r="H42" s="31">
        <f t="shared" si="3"/>
        <v>16730000</v>
      </c>
      <c r="I42" s="31">
        <v>0</v>
      </c>
      <c r="J42" s="80">
        <v>0</v>
      </c>
      <c r="K42" s="85">
        <f t="shared" si="4"/>
        <v>1195000</v>
      </c>
    </row>
    <row r="43" spans="2:11" ht="15" customHeight="1" x14ac:dyDescent="0.15">
      <c r="B43" s="48" t="s">
        <v>23</v>
      </c>
      <c r="C43" s="49" t="s">
        <v>237</v>
      </c>
      <c r="D43" s="23">
        <f t="shared" si="0"/>
        <v>1195000</v>
      </c>
      <c r="E43" s="31">
        <v>0</v>
      </c>
      <c r="F43" s="34">
        <f t="shared" si="1"/>
        <v>21515000</v>
      </c>
      <c r="G43" s="23">
        <f t="shared" si="2"/>
        <v>1195000</v>
      </c>
      <c r="H43" s="31">
        <f t="shared" si="3"/>
        <v>15535000</v>
      </c>
      <c r="I43" s="31">
        <v>0</v>
      </c>
      <c r="J43" s="80">
        <v>0</v>
      </c>
      <c r="K43" s="85">
        <f t="shared" si="4"/>
        <v>1195000</v>
      </c>
    </row>
    <row r="44" spans="2:11" ht="15" customHeight="1" x14ac:dyDescent="0.15">
      <c r="B44" s="48" t="s">
        <v>24</v>
      </c>
      <c r="C44" s="49" t="s">
        <v>236</v>
      </c>
      <c r="D44" s="23">
        <f t="shared" si="0"/>
        <v>1195000</v>
      </c>
      <c r="E44" s="31">
        <v>0</v>
      </c>
      <c r="F44" s="34">
        <f t="shared" si="1"/>
        <v>20320000</v>
      </c>
      <c r="G44" s="23">
        <f t="shared" si="2"/>
        <v>1195000</v>
      </c>
      <c r="H44" s="31">
        <f t="shared" si="3"/>
        <v>14340000</v>
      </c>
      <c r="I44" s="31">
        <v>0</v>
      </c>
      <c r="J44" s="80">
        <v>0</v>
      </c>
      <c r="K44" s="85">
        <f t="shared" si="4"/>
        <v>1195000</v>
      </c>
    </row>
    <row r="45" spans="2:11" ht="15" customHeight="1" x14ac:dyDescent="0.15">
      <c r="B45" s="48" t="s">
        <v>25</v>
      </c>
      <c r="C45" s="49" t="s">
        <v>237</v>
      </c>
      <c r="D45" s="23">
        <f t="shared" si="0"/>
        <v>1195000</v>
      </c>
      <c r="E45" s="31">
        <v>0</v>
      </c>
      <c r="F45" s="34">
        <f t="shared" si="1"/>
        <v>19125000</v>
      </c>
      <c r="G45" s="23">
        <f t="shared" si="2"/>
        <v>1195000</v>
      </c>
      <c r="H45" s="31">
        <f t="shared" si="3"/>
        <v>13145000</v>
      </c>
      <c r="I45" s="31">
        <v>0</v>
      </c>
      <c r="J45" s="80">
        <v>0</v>
      </c>
      <c r="K45" s="85">
        <f t="shared" si="4"/>
        <v>1195000</v>
      </c>
    </row>
    <row r="46" spans="2:11" ht="15" customHeight="1" x14ac:dyDescent="0.15">
      <c r="B46" s="48" t="s">
        <v>26</v>
      </c>
      <c r="C46" s="49" t="s">
        <v>236</v>
      </c>
      <c r="D46" s="23">
        <f t="shared" si="0"/>
        <v>1195000</v>
      </c>
      <c r="E46" s="31">
        <v>0</v>
      </c>
      <c r="F46" s="34">
        <f t="shared" si="1"/>
        <v>17930000</v>
      </c>
      <c r="G46" s="23">
        <f t="shared" si="2"/>
        <v>1195000</v>
      </c>
      <c r="H46" s="31">
        <f t="shared" si="3"/>
        <v>11950000</v>
      </c>
      <c r="I46" s="31">
        <v>0</v>
      </c>
      <c r="J46" s="80">
        <v>0</v>
      </c>
      <c r="K46" s="86">
        <f t="shared" si="4"/>
        <v>1195000</v>
      </c>
    </row>
    <row r="47" spans="2:11" ht="15" customHeight="1" x14ac:dyDescent="0.15">
      <c r="B47" s="48" t="s">
        <v>27</v>
      </c>
      <c r="C47" s="49" t="s">
        <v>238</v>
      </c>
      <c r="D47" s="23">
        <f t="shared" si="0"/>
        <v>1195000</v>
      </c>
      <c r="E47" s="31">
        <v>0</v>
      </c>
      <c r="F47" s="34">
        <f t="shared" si="1"/>
        <v>16735000</v>
      </c>
      <c r="G47" s="23">
        <f t="shared" si="2"/>
        <v>1195000</v>
      </c>
      <c r="H47" s="31">
        <f t="shared" si="3"/>
        <v>10755000</v>
      </c>
      <c r="I47" s="31">
        <v>5975</v>
      </c>
      <c r="J47" s="80">
        <v>29875</v>
      </c>
      <c r="K47" s="86">
        <f t="shared" si="4"/>
        <v>1230850</v>
      </c>
    </row>
    <row r="48" spans="2:11" ht="15" customHeight="1" x14ac:dyDescent="0.15">
      <c r="B48" s="48" t="s">
        <v>28</v>
      </c>
      <c r="C48" s="49" t="s">
        <v>234</v>
      </c>
      <c r="D48" s="23">
        <f t="shared" si="0"/>
        <v>1195000</v>
      </c>
      <c r="E48" s="31">
        <v>0</v>
      </c>
      <c r="F48" s="34">
        <f t="shared" si="1"/>
        <v>15540000</v>
      </c>
      <c r="G48" s="23">
        <f t="shared" si="2"/>
        <v>1195000</v>
      </c>
      <c r="H48" s="31">
        <f t="shared" si="3"/>
        <v>9560000</v>
      </c>
      <c r="I48" s="31">
        <v>5377</v>
      </c>
      <c r="J48" s="80">
        <v>26887</v>
      </c>
      <c r="K48" s="86">
        <f t="shared" si="4"/>
        <v>1227264</v>
      </c>
    </row>
    <row r="49" spans="2:11" ht="15" customHeight="1" x14ac:dyDescent="0.15">
      <c r="B49" s="48" t="s">
        <v>29</v>
      </c>
      <c r="C49" s="49" t="s">
        <v>237</v>
      </c>
      <c r="D49" s="23">
        <f t="shared" si="0"/>
        <v>1195000</v>
      </c>
      <c r="E49" s="31">
        <v>0</v>
      </c>
      <c r="F49" s="34">
        <f t="shared" si="1"/>
        <v>14345000</v>
      </c>
      <c r="G49" s="23">
        <f t="shared" si="2"/>
        <v>1195000</v>
      </c>
      <c r="H49" s="31">
        <f t="shared" si="3"/>
        <v>8365000</v>
      </c>
      <c r="I49" s="31">
        <v>4780</v>
      </c>
      <c r="J49" s="80">
        <v>23900</v>
      </c>
      <c r="K49" s="86">
        <f t="shared" si="4"/>
        <v>1223680</v>
      </c>
    </row>
    <row r="50" spans="2:11" ht="15" customHeight="1" x14ac:dyDescent="0.15">
      <c r="B50" s="48" t="s">
        <v>30</v>
      </c>
      <c r="C50" s="49" t="s">
        <v>234</v>
      </c>
      <c r="D50" s="23">
        <f t="shared" si="0"/>
        <v>1195000</v>
      </c>
      <c r="E50" s="31">
        <v>0</v>
      </c>
      <c r="F50" s="34">
        <f t="shared" si="1"/>
        <v>13150000</v>
      </c>
      <c r="G50" s="23">
        <f t="shared" si="2"/>
        <v>1195000</v>
      </c>
      <c r="H50" s="31">
        <f t="shared" si="3"/>
        <v>7170000</v>
      </c>
      <c r="I50" s="31">
        <v>4182</v>
      </c>
      <c r="J50" s="80">
        <v>20912</v>
      </c>
      <c r="K50" s="86">
        <f t="shared" si="4"/>
        <v>1220094</v>
      </c>
    </row>
    <row r="51" spans="2:11" ht="15" customHeight="1" x14ac:dyDescent="0.15">
      <c r="B51" s="48" t="s">
        <v>31</v>
      </c>
      <c r="C51" s="49" t="s">
        <v>233</v>
      </c>
      <c r="D51" s="23">
        <f t="shared" si="0"/>
        <v>1195000</v>
      </c>
      <c r="E51" s="31">
        <v>0</v>
      </c>
      <c r="F51" s="34">
        <f t="shared" si="1"/>
        <v>11955000</v>
      </c>
      <c r="G51" s="23">
        <f t="shared" si="2"/>
        <v>1195000</v>
      </c>
      <c r="H51" s="31">
        <f t="shared" si="3"/>
        <v>5975000</v>
      </c>
      <c r="I51" s="31">
        <v>3585</v>
      </c>
      <c r="J51" s="80">
        <v>17925</v>
      </c>
      <c r="K51" s="86">
        <f t="shared" si="4"/>
        <v>1216510</v>
      </c>
    </row>
    <row r="52" spans="2:11" ht="15" customHeight="1" x14ac:dyDescent="0.15">
      <c r="B52" s="48" t="s">
        <v>32</v>
      </c>
      <c r="C52" s="49" t="s">
        <v>236</v>
      </c>
      <c r="D52" s="23">
        <f t="shared" si="0"/>
        <v>1195000</v>
      </c>
      <c r="E52" s="31">
        <v>0</v>
      </c>
      <c r="F52" s="34">
        <f t="shared" si="1"/>
        <v>10760000</v>
      </c>
      <c r="G52" s="23">
        <f t="shared" si="2"/>
        <v>1195000</v>
      </c>
      <c r="H52" s="31">
        <f t="shared" si="3"/>
        <v>4780000</v>
      </c>
      <c r="I52" s="31">
        <v>2987</v>
      </c>
      <c r="J52" s="80">
        <v>14937</v>
      </c>
      <c r="K52" s="86">
        <f t="shared" si="4"/>
        <v>1212924</v>
      </c>
    </row>
    <row r="53" spans="2:11" ht="15" customHeight="1" x14ac:dyDescent="0.15">
      <c r="B53" s="48" t="s">
        <v>33</v>
      </c>
      <c r="C53" s="49" t="s">
        <v>231</v>
      </c>
      <c r="D53" s="23">
        <f t="shared" si="0"/>
        <v>1195000</v>
      </c>
      <c r="E53" s="31">
        <v>0</v>
      </c>
      <c r="F53" s="34">
        <f t="shared" si="1"/>
        <v>9565000</v>
      </c>
      <c r="G53" s="23">
        <f t="shared" si="2"/>
        <v>1195000</v>
      </c>
      <c r="H53" s="31">
        <f t="shared" si="3"/>
        <v>3585000</v>
      </c>
      <c r="I53" s="31">
        <v>2390</v>
      </c>
      <c r="J53" s="80">
        <v>11950</v>
      </c>
      <c r="K53" s="86">
        <f t="shared" si="4"/>
        <v>1209340</v>
      </c>
    </row>
    <row r="54" spans="2:11" ht="15" customHeight="1" x14ac:dyDescent="0.15">
      <c r="B54" s="48" t="s">
        <v>34</v>
      </c>
      <c r="C54" s="49" t="s">
        <v>234</v>
      </c>
      <c r="D54" s="23">
        <f t="shared" si="0"/>
        <v>1195000</v>
      </c>
      <c r="E54" s="31">
        <v>0</v>
      </c>
      <c r="F54" s="34">
        <f t="shared" si="1"/>
        <v>8370000</v>
      </c>
      <c r="G54" s="23">
        <f t="shared" si="2"/>
        <v>1195000</v>
      </c>
      <c r="H54" s="31">
        <f t="shared" si="3"/>
        <v>2390000</v>
      </c>
      <c r="I54" s="31">
        <v>1792</v>
      </c>
      <c r="J54" s="80">
        <v>8962</v>
      </c>
      <c r="K54" s="86">
        <f t="shared" si="4"/>
        <v>1205754</v>
      </c>
    </row>
    <row r="55" spans="2:11" ht="15" customHeight="1" x14ac:dyDescent="0.15">
      <c r="B55" s="48" t="s">
        <v>35</v>
      </c>
      <c r="C55" s="49" t="s">
        <v>237</v>
      </c>
      <c r="D55" s="23">
        <f t="shared" si="0"/>
        <v>1195000</v>
      </c>
      <c r="E55" s="31">
        <v>0</v>
      </c>
      <c r="F55" s="34">
        <f>F54-D55-E55</f>
        <v>7175000</v>
      </c>
      <c r="G55" s="23">
        <f t="shared" si="2"/>
        <v>1195000</v>
      </c>
      <c r="H55" s="31">
        <f t="shared" si="3"/>
        <v>1195000</v>
      </c>
      <c r="I55" s="31">
        <v>1195</v>
      </c>
      <c r="J55" s="80">
        <v>5975</v>
      </c>
      <c r="K55" s="86">
        <f t="shared" si="4"/>
        <v>1202170</v>
      </c>
    </row>
    <row r="56" spans="2:11" ht="15" customHeight="1" x14ac:dyDescent="0.15">
      <c r="B56" s="48" t="s">
        <v>36</v>
      </c>
      <c r="C56" s="49" t="s">
        <v>236</v>
      </c>
      <c r="D56" s="23">
        <f t="shared" si="0"/>
        <v>1195000</v>
      </c>
      <c r="E56" s="31">
        <v>0</v>
      </c>
      <c r="F56" s="34">
        <f t="shared" si="1"/>
        <v>5980000</v>
      </c>
      <c r="G56" s="23">
        <f t="shared" si="2"/>
        <v>1195000</v>
      </c>
      <c r="H56" s="31">
        <f>H55-G56</f>
        <v>0</v>
      </c>
      <c r="I56" s="31">
        <v>597</v>
      </c>
      <c r="J56" s="80">
        <v>2987</v>
      </c>
      <c r="K56" s="86">
        <f t="shared" si="4"/>
        <v>1198584</v>
      </c>
    </row>
    <row r="57" spans="2:11" ht="15" customHeight="1" x14ac:dyDescent="0.15">
      <c r="B57" s="48" t="s">
        <v>37</v>
      </c>
      <c r="C57" s="49" t="s">
        <v>237</v>
      </c>
      <c r="D57" s="23">
        <v>0</v>
      </c>
      <c r="E57" s="20">
        <f>C$25</f>
        <v>1495000</v>
      </c>
      <c r="F57" s="34">
        <f>F56-D57-E57</f>
        <v>4485000</v>
      </c>
      <c r="G57" s="23">
        <v>0</v>
      </c>
      <c r="H57" s="31">
        <f>H56-G57</f>
        <v>0</v>
      </c>
      <c r="I57" s="31">
        <v>0</v>
      </c>
      <c r="J57" s="80">
        <v>0</v>
      </c>
      <c r="K57" s="86">
        <f t="shared" si="4"/>
        <v>0</v>
      </c>
    </row>
    <row r="58" spans="2:11" ht="15" customHeight="1" x14ac:dyDescent="0.15">
      <c r="B58" s="48" t="s">
        <v>38</v>
      </c>
      <c r="C58" s="49" t="s">
        <v>234</v>
      </c>
      <c r="D58" s="23">
        <v>0</v>
      </c>
      <c r="E58" s="20">
        <f>C$25</f>
        <v>1495000</v>
      </c>
      <c r="F58" s="34">
        <f>F57-D58-E58</f>
        <v>2990000</v>
      </c>
      <c r="G58" s="23">
        <v>0</v>
      </c>
      <c r="H58" s="31">
        <f t="shared" ref="H58:H76" si="5">H57-G58</f>
        <v>0</v>
      </c>
      <c r="I58" s="31">
        <v>0</v>
      </c>
      <c r="J58" s="80">
        <v>0</v>
      </c>
      <c r="K58" s="86">
        <f t="shared" si="4"/>
        <v>0</v>
      </c>
    </row>
    <row r="59" spans="2:11" ht="15" customHeight="1" x14ac:dyDescent="0.15">
      <c r="B59" s="48" t="s">
        <v>39</v>
      </c>
      <c r="C59" s="49" t="s">
        <v>233</v>
      </c>
      <c r="D59" s="23">
        <v>0</v>
      </c>
      <c r="E59" s="20">
        <f>C$25</f>
        <v>1495000</v>
      </c>
      <c r="F59" s="34">
        <f>F58-D59-E59</f>
        <v>1495000</v>
      </c>
      <c r="G59" s="23">
        <v>0</v>
      </c>
      <c r="H59" s="31">
        <f t="shared" si="5"/>
        <v>0</v>
      </c>
      <c r="I59" s="31">
        <v>0</v>
      </c>
      <c r="J59" s="80">
        <v>0</v>
      </c>
      <c r="K59" s="86">
        <f t="shared" si="4"/>
        <v>0</v>
      </c>
    </row>
    <row r="60" spans="2:11" ht="15" customHeight="1" x14ac:dyDescent="0.15">
      <c r="B60" s="48" t="s">
        <v>40</v>
      </c>
      <c r="C60" s="49" t="s">
        <v>234</v>
      </c>
      <c r="D60" s="23">
        <v>0</v>
      </c>
      <c r="E60" s="20">
        <f>C$25</f>
        <v>1495000</v>
      </c>
      <c r="F60" s="34">
        <f>F59-D60-E60</f>
        <v>0</v>
      </c>
      <c r="G60" s="23">
        <v>0</v>
      </c>
      <c r="H60" s="31">
        <f t="shared" si="5"/>
        <v>0</v>
      </c>
      <c r="I60" s="31">
        <v>0</v>
      </c>
      <c r="J60" s="80">
        <v>0</v>
      </c>
      <c r="K60" s="86">
        <f t="shared" si="4"/>
        <v>0</v>
      </c>
    </row>
    <row r="61" spans="2:11" ht="15" hidden="1" customHeight="1" x14ac:dyDescent="0.15">
      <c r="B61" s="48" t="s">
        <v>82</v>
      </c>
      <c r="C61" s="49"/>
      <c r="D61" s="23"/>
      <c r="E61" s="20"/>
      <c r="F61" s="34">
        <f t="shared" ref="F61:F76" si="6">F60-D61-E61</f>
        <v>0</v>
      </c>
      <c r="G61" s="23"/>
      <c r="H61" s="31">
        <f t="shared" si="5"/>
        <v>0</v>
      </c>
      <c r="I61" s="31"/>
      <c r="J61" s="80"/>
      <c r="K61" s="86">
        <f t="shared" si="4"/>
        <v>0</v>
      </c>
    </row>
    <row r="62" spans="2:11" ht="15" hidden="1" customHeight="1" x14ac:dyDescent="0.15">
      <c r="B62" s="48" t="s">
        <v>83</v>
      </c>
      <c r="C62" s="49"/>
      <c r="D62" s="23"/>
      <c r="E62" s="20"/>
      <c r="F62" s="34">
        <f t="shared" si="6"/>
        <v>0</v>
      </c>
      <c r="G62" s="23"/>
      <c r="H62" s="31">
        <f t="shared" si="5"/>
        <v>0</v>
      </c>
      <c r="I62" s="31"/>
      <c r="J62" s="80"/>
      <c r="K62" s="86">
        <f t="shared" si="4"/>
        <v>0</v>
      </c>
    </row>
    <row r="63" spans="2:11" ht="15" hidden="1" customHeight="1" x14ac:dyDescent="0.15">
      <c r="B63" s="48" t="s">
        <v>84</v>
      </c>
      <c r="C63" s="49"/>
      <c r="D63" s="23"/>
      <c r="E63" s="20"/>
      <c r="F63" s="34">
        <f t="shared" si="6"/>
        <v>0</v>
      </c>
      <c r="G63" s="23"/>
      <c r="H63" s="31">
        <f t="shared" si="5"/>
        <v>0</v>
      </c>
      <c r="I63" s="31"/>
      <c r="J63" s="80"/>
      <c r="K63" s="86">
        <f t="shared" si="4"/>
        <v>0</v>
      </c>
    </row>
    <row r="64" spans="2:11" ht="15" hidden="1" customHeight="1" x14ac:dyDescent="0.15">
      <c r="B64" s="48" t="s">
        <v>85</v>
      </c>
      <c r="C64" s="49"/>
      <c r="D64" s="23"/>
      <c r="E64" s="20"/>
      <c r="F64" s="34">
        <f t="shared" si="6"/>
        <v>0</v>
      </c>
      <c r="G64" s="23"/>
      <c r="H64" s="31">
        <f t="shared" si="5"/>
        <v>0</v>
      </c>
      <c r="I64" s="31"/>
      <c r="J64" s="80"/>
      <c r="K64" s="86">
        <f t="shared" si="4"/>
        <v>0</v>
      </c>
    </row>
    <row r="65" spans="2:11" ht="15" hidden="1" customHeight="1" x14ac:dyDescent="0.15">
      <c r="B65" s="48" t="s">
        <v>86</v>
      </c>
      <c r="C65" s="49"/>
      <c r="D65" s="23"/>
      <c r="E65" s="20"/>
      <c r="F65" s="34">
        <f t="shared" si="6"/>
        <v>0</v>
      </c>
      <c r="G65" s="23"/>
      <c r="H65" s="31">
        <f t="shared" si="5"/>
        <v>0</v>
      </c>
      <c r="I65" s="31"/>
      <c r="J65" s="80"/>
      <c r="K65" s="86">
        <f t="shared" si="4"/>
        <v>0</v>
      </c>
    </row>
    <row r="66" spans="2:11" ht="15" hidden="1" customHeight="1" x14ac:dyDescent="0.15">
      <c r="B66" s="48" t="s">
        <v>87</v>
      </c>
      <c r="C66" s="49"/>
      <c r="D66" s="23"/>
      <c r="E66" s="20"/>
      <c r="F66" s="34">
        <f t="shared" si="6"/>
        <v>0</v>
      </c>
      <c r="G66" s="23"/>
      <c r="H66" s="31">
        <f t="shared" si="5"/>
        <v>0</v>
      </c>
      <c r="I66" s="31"/>
      <c r="J66" s="80"/>
      <c r="K66" s="86">
        <f t="shared" si="4"/>
        <v>0</v>
      </c>
    </row>
    <row r="67" spans="2:11" ht="15" hidden="1" customHeight="1" x14ac:dyDescent="0.15">
      <c r="B67" s="48" t="s">
        <v>88</v>
      </c>
      <c r="C67" s="49"/>
      <c r="D67" s="23"/>
      <c r="E67" s="20"/>
      <c r="F67" s="34">
        <f t="shared" si="6"/>
        <v>0</v>
      </c>
      <c r="G67" s="23"/>
      <c r="H67" s="31">
        <f t="shared" si="5"/>
        <v>0</v>
      </c>
      <c r="I67" s="31"/>
      <c r="J67" s="80"/>
      <c r="K67" s="86">
        <f t="shared" si="4"/>
        <v>0</v>
      </c>
    </row>
    <row r="68" spans="2:11" ht="15" hidden="1" customHeight="1" x14ac:dyDescent="0.15">
      <c r="B68" s="48" t="s">
        <v>89</v>
      </c>
      <c r="C68" s="49"/>
      <c r="D68" s="23"/>
      <c r="E68" s="20"/>
      <c r="F68" s="34">
        <f t="shared" si="6"/>
        <v>0</v>
      </c>
      <c r="G68" s="23"/>
      <c r="H68" s="31">
        <f t="shared" si="5"/>
        <v>0</v>
      </c>
      <c r="I68" s="31"/>
      <c r="J68" s="80"/>
      <c r="K68" s="86">
        <f t="shared" si="4"/>
        <v>0</v>
      </c>
    </row>
    <row r="69" spans="2:11" ht="15" hidden="1" customHeight="1" x14ac:dyDescent="0.15">
      <c r="B69" s="48" t="s">
        <v>90</v>
      </c>
      <c r="C69" s="49"/>
      <c r="D69" s="23"/>
      <c r="E69" s="20"/>
      <c r="F69" s="34">
        <f t="shared" si="6"/>
        <v>0</v>
      </c>
      <c r="G69" s="23"/>
      <c r="H69" s="31">
        <f t="shared" si="5"/>
        <v>0</v>
      </c>
      <c r="I69" s="31"/>
      <c r="J69" s="80"/>
      <c r="K69" s="86">
        <f t="shared" si="4"/>
        <v>0</v>
      </c>
    </row>
    <row r="70" spans="2:11" ht="15" hidden="1" customHeight="1" x14ac:dyDescent="0.15">
      <c r="B70" s="48" t="s">
        <v>91</v>
      </c>
      <c r="C70" s="49"/>
      <c r="D70" s="23"/>
      <c r="E70" s="20"/>
      <c r="F70" s="34">
        <f t="shared" si="6"/>
        <v>0</v>
      </c>
      <c r="G70" s="23"/>
      <c r="H70" s="31">
        <f t="shared" si="5"/>
        <v>0</v>
      </c>
      <c r="I70" s="31"/>
      <c r="J70" s="80"/>
      <c r="K70" s="86">
        <f t="shared" si="4"/>
        <v>0</v>
      </c>
    </row>
    <row r="71" spans="2:11" ht="15" hidden="1" customHeight="1" x14ac:dyDescent="0.15">
      <c r="B71" s="48" t="s">
        <v>92</v>
      </c>
      <c r="C71" s="49"/>
      <c r="D71" s="23"/>
      <c r="E71" s="20"/>
      <c r="F71" s="34">
        <f t="shared" si="6"/>
        <v>0</v>
      </c>
      <c r="G71" s="23"/>
      <c r="H71" s="31">
        <f t="shared" si="5"/>
        <v>0</v>
      </c>
      <c r="I71" s="31"/>
      <c r="J71" s="80"/>
      <c r="K71" s="86">
        <f t="shared" si="4"/>
        <v>0</v>
      </c>
    </row>
    <row r="72" spans="2:11" ht="15" hidden="1" customHeight="1" x14ac:dyDescent="0.15">
      <c r="B72" s="48" t="s">
        <v>93</v>
      </c>
      <c r="C72" s="49"/>
      <c r="D72" s="23"/>
      <c r="E72" s="20"/>
      <c r="F72" s="34">
        <f t="shared" si="6"/>
        <v>0</v>
      </c>
      <c r="G72" s="23"/>
      <c r="H72" s="31">
        <f t="shared" si="5"/>
        <v>0</v>
      </c>
      <c r="I72" s="31"/>
      <c r="J72" s="80"/>
      <c r="K72" s="86">
        <f t="shared" si="4"/>
        <v>0</v>
      </c>
    </row>
    <row r="73" spans="2:11" ht="15" hidden="1" customHeight="1" x14ac:dyDescent="0.15">
      <c r="B73" s="48" t="s">
        <v>94</v>
      </c>
      <c r="C73" s="49"/>
      <c r="D73" s="23"/>
      <c r="E73" s="20"/>
      <c r="F73" s="34">
        <f t="shared" si="6"/>
        <v>0</v>
      </c>
      <c r="G73" s="23"/>
      <c r="H73" s="31">
        <f t="shared" si="5"/>
        <v>0</v>
      </c>
      <c r="I73" s="31"/>
      <c r="J73" s="80"/>
      <c r="K73" s="86">
        <f t="shared" si="4"/>
        <v>0</v>
      </c>
    </row>
    <row r="74" spans="2:11" ht="15" hidden="1" customHeight="1" x14ac:dyDescent="0.15">
      <c r="B74" s="48" t="s">
        <v>95</v>
      </c>
      <c r="C74" s="49"/>
      <c r="D74" s="23"/>
      <c r="E74" s="20"/>
      <c r="F74" s="34">
        <f t="shared" si="6"/>
        <v>0</v>
      </c>
      <c r="G74" s="23"/>
      <c r="H74" s="31">
        <f t="shared" si="5"/>
        <v>0</v>
      </c>
      <c r="I74" s="31"/>
      <c r="J74" s="80"/>
      <c r="K74" s="86">
        <f t="shared" si="4"/>
        <v>0</v>
      </c>
    </row>
    <row r="75" spans="2:11" ht="15" hidden="1" customHeight="1" x14ac:dyDescent="0.15">
      <c r="B75" s="48" t="s">
        <v>96</v>
      </c>
      <c r="C75" s="49"/>
      <c r="D75" s="23"/>
      <c r="E75" s="20"/>
      <c r="F75" s="34">
        <f t="shared" si="6"/>
        <v>0</v>
      </c>
      <c r="G75" s="23"/>
      <c r="H75" s="31">
        <f t="shared" si="5"/>
        <v>0</v>
      </c>
      <c r="I75" s="31"/>
      <c r="J75" s="80"/>
      <c r="K75" s="86">
        <f t="shared" si="4"/>
        <v>0</v>
      </c>
    </row>
    <row r="76" spans="2:11" ht="15" hidden="1" customHeight="1" x14ac:dyDescent="0.15">
      <c r="B76" s="48" t="s">
        <v>97</v>
      </c>
      <c r="C76" s="49"/>
      <c r="D76" s="23"/>
      <c r="E76" s="20"/>
      <c r="F76" s="34">
        <f t="shared" si="6"/>
        <v>0</v>
      </c>
      <c r="G76" s="23"/>
      <c r="H76" s="31">
        <f t="shared" si="5"/>
        <v>0</v>
      </c>
      <c r="I76" s="31"/>
      <c r="J76" s="80"/>
      <c r="K76" s="86">
        <f t="shared" si="4"/>
        <v>0</v>
      </c>
    </row>
    <row r="77" spans="2:11" ht="15" customHeight="1" thickBot="1" x14ac:dyDescent="0.2">
      <c r="B77" s="197" t="s">
        <v>79</v>
      </c>
      <c r="C77" s="198"/>
      <c r="D77" s="128">
        <f>SUM(D37:D76)</f>
        <v>23919000</v>
      </c>
      <c r="E77" s="69">
        <f>SUM(E37:E76)</f>
        <v>5980000</v>
      </c>
      <c r="F77" s="70"/>
      <c r="G77" s="128">
        <f>SUM(G37:G76)</f>
        <v>23919000</v>
      </c>
      <c r="H77" s="71"/>
      <c r="I77" s="69">
        <f>SUM(I37:I76)</f>
        <v>32860</v>
      </c>
      <c r="J77" s="81">
        <f>SUM(J37:J76)</f>
        <v>164310</v>
      </c>
      <c r="K77" s="87">
        <f>SUM(K37:K76)</f>
        <v>24116170</v>
      </c>
    </row>
    <row r="78" spans="2:11" s="10" customFormat="1" ht="15" customHeight="1" thickBot="1" x14ac:dyDescent="0.2">
      <c r="B78" s="199" t="s">
        <v>17</v>
      </c>
      <c r="C78" s="200"/>
      <c r="D78" s="201">
        <f>D35+D36+D77+E77</f>
        <v>61074000</v>
      </c>
      <c r="E78" s="202"/>
      <c r="F78" s="72"/>
      <c r="G78" s="73" t="s">
        <v>11</v>
      </c>
      <c r="H78" s="74" t="s">
        <v>11</v>
      </c>
      <c r="I78" s="74" t="s">
        <v>11</v>
      </c>
      <c r="J78" s="82" t="s">
        <v>11</v>
      </c>
      <c r="K78" s="93"/>
    </row>
    <row r="79" spans="2:11" s="10" customFormat="1" ht="15" customHeight="1" thickBot="1" x14ac:dyDescent="0.2">
      <c r="B79" s="108"/>
      <c r="C79" s="108"/>
      <c r="D79" s="109"/>
      <c r="E79" s="109"/>
      <c r="F79" s="110"/>
      <c r="G79" s="111"/>
      <c r="H79" s="111"/>
      <c r="I79" s="111"/>
      <c r="J79" s="111"/>
      <c r="K79" s="13"/>
    </row>
    <row r="80" spans="2:11" s="10" customFormat="1" ht="15" customHeight="1" thickBot="1" x14ac:dyDescent="0.2">
      <c r="B80" s="115" t="s">
        <v>195</v>
      </c>
      <c r="C80" s="113" t="s">
        <v>191</v>
      </c>
      <c r="D80" s="112">
        <v>0.08</v>
      </c>
      <c r="E80" s="109"/>
      <c r="F80" s="110"/>
      <c r="G80" s="115" t="s">
        <v>195</v>
      </c>
      <c r="H80" s="114" t="s">
        <v>193</v>
      </c>
      <c r="I80" s="116">
        <v>1E-3</v>
      </c>
      <c r="J80" s="111"/>
      <c r="K80" s="13"/>
    </row>
    <row r="81" spans="2:11" s="10" customFormat="1" ht="15" customHeight="1" thickBot="1" x14ac:dyDescent="0.2">
      <c r="B81" s="108"/>
      <c r="C81" s="113" t="s">
        <v>192</v>
      </c>
      <c r="D81" s="155">
        <f>D78/(1+D80)</f>
        <v>56550000</v>
      </c>
      <c r="E81" s="109"/>
      <c r="F81" s="110"/>
      <c r="G81" s="111"/>
      <c r="H81" s="114" t="s">
        <v>194</v>
      </c>
      <c r="I81" s="116">
        <v>5.0000000000000001E-3</v>
      </c>
      <c r="J81" s="111"/>
      <c r="K81" s="13"/>
    </row>
    <row r="82" spans="2:11" ht="15" customHeight="1" thickBot="1" x14ac:dyDescent="0.2">
      <c r="C82" s="131" t="s">
        <v>204</v>
      </c>
      <c r="D82" s="156">
        <f>D81*D80</f>
        <v>4524000</v>
      </c>
    </row>
    <row r="83" spans="2:11" ht="15" customHeight="1" x14ac:dyDescent="0.15">
      <c r="C83" s="131"/>
      <c r="D83" s="132"/>
    </row>
    <row r="84" spans="2:11" ht="15" customHeight="1" x14ac:dyDescent="0.15">
      <c r="B84" s="10" t="s">
        <v>102</v>
      </c>
      <c r="F84" s="1"/>
    </row>
    <row r="85" spans="2:11" ht="15" customHeight="1" thickBot="1" x14ac:dyDescent="0.2">
      <c r="B85" s="1" t="s">
        <v>240</v>
      </c>
      <c r="F85" s="1"/>
      <c r="G85" s="1"/>
      <c r="H85" s="1"/>
    </row>
    <row r="86" spans="2:11" ht="15" customHeight="1" thickBot="1" x14ac:dyDescent="0.2">
      <c r="B86" s="12" t="s">
        <v>103</v>
      </c>
      <c r="C86" s="90">
        <v>12</v>
      </c>
      <c r="D86" s="4" t="s">
        <v>105</v>
      </c>
      <c r="F86" s="88" t="str">
        <f>IF(C87&gt;=C86,"OK","再チェック")</f>
        <v>OK</v>
      </c>
      <c r="G86" s="1"/>
      <c r="H86" s="1"/>
    </row>
    <row r="87" spans="2:11" ht="15" customHeight="1" thickBot="1" x14ac:dyDescent="0.2">
      <c r="B87" s="12" t="s">
        <v>104</v>
      </c>
      <c r="C87" s="91">
        <v>12</v>
      </c>
      <c r="D87" s="4" t="s">
        <v>105</v>
      </c>
      <c r="F87" s="1"/>
      <c r="G87" s="1"/>
      <c r="H87" s="1"/>
    </row>
    <row r="88" spans="2:11" ht="15" customHeight="1" x14ac:dyDescent="0.15">
      <c r="F88" s="1"/>
    </row>
    <row r="89" spans="2:11" x14ac:dyDescent="0.15">
      <c r="B89" s="1" t="s">
        <v>106</v>
      </c>
      <c r="F89" s="89" t="str">
        <f>IF(F34=D78,"OK","再チェック")</f>
        <v>OK</v>
      </c>
    </row>
    <row r="90" spans="2:11" x14ac:dyDescent="0.15">
      <c r="B90" s="1" t="s">
        <v>110</v>
      </c>
      <c r="F90" s="89" t="str">
        <f>IF(H36=D77,"OK","再チェック")</f>
        <v>OK</v>
      </c>
    </row>
    <row r="91" spans="2:11" x14ac:dyDescent="0.15">
      <c r="B91" s="40" t="s">
        <v>203</v>
      </c>
    </row>
  </sheetData>
  <mergeCells count="8">
    <mergeCell ref="G32:J32"/>
    <mergeCell ref="K32:K33"/>
    <mergeCell ref="B77:C77"/>
    <mergeCell ref="B78:C78"/>
    <mergeCell ref="D78:E78"/>
    <mergeCell ref="B32:B33"/>
    <mergeCell ref="C32:C33"/>
    <mergeCell ref="D32:F32"/>
  </mergeCells>
  <phoneticPr fontId="2"/>
  <pageMargins left="0.70866141732283472" right="0.51181102362204722" top="0.55118110236220474" bottom="0.55118110236220474" header="0" footer="0"/>
  <pageSetup paperSize="8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zoomScale="75" zoomScaleNormal="75" workbookViewId="0">
      <selection activeCell="E1" sqref="E1"/>
    </sheetView>
  </sheetViews>
  <sheetFormatPr defaultRowHeight="13.5" x14ac:dyDescent="0.15"/>
  <cols>
    <col min="1" max="1" width="3.5" style="1" customWidth="1"/>
    <col min="2" max="2" width="20.625" style="1" customWidth="1"/>
    <col min="3" max="3" width="16.375" style="1" customWidth="1"/>
    <col min="4" max="4" width="15.625" style="4" customWidth="1"/>
    <col min="5" max="5" width="15.625" style="1" customWidth="1"/>
    <col min="6" max="6" width="15.625" style="16" customWidth="1"/>
    <col min="7" max="8" width="15.625" style="4" customWidth="1"/>
    <col min="9" max="11" width="15.625" style="1" customWidth="1"/>
    <col min="12" max="12" width="9" style="1"/>
    <col min="13" max="15" width="15.625" style="1" customWidth="1"/>
    <col min="16" max="16384" width="9" style="1"/>
  </cols>
  <sheetData>
    <row r="1" spans="1:11" ht="24" customHeight="1" x14ac:dyDescent="0.15">
      <c r="A1" s="92" t="s">
        <v>227</v>
      </c>
      <c r="D1" s="186" t="s">
        <v>218</v>
      </c>
      <c r="E1" s="191">
        <v>43466</v>
      </c>
      <c r="F1" s="186" t="s">
        <v>221</v>
      </c>
      <c r="G1" s="187" t="s">
        <v>222</v>
      </c>
      <c r="H1" s="186"/>
      <c r="I1" s="186" t="s">
        <v>226</v>
      </c>
      <c r="J1" s="187" t="s">
        <v>229</v>
      </c>
      <c r="K1" s="186"/>
    </row>
    <row r="2" spans="1:11" ht="24" customHeight="1" thickBot="1" x14ac:dyDescent="0.2">
      <c r="A2" s="42"/>
      <c r="B2" s="40"/>
      <c r="C2" s="43"/>
      <c r="D2" s="188" t="s">
        <v>217</v>
      </c>
      <c r="E2" s="189" t="s">
        <v>228</v>
      </c>
      <c r="F2" s="188" t="s">
        <v>207</v>
      </c>
      <c r="G2" s="190" t="s">
        <v>225</v>
      </c>
      <c r="H2" s="186"/>
      <c r="I2" s="188"/>
      <c r="J2" s="186"/>
      <c r="K2" s="186"/>
    </row>
    <row r="3" spans="1:11" ht="15" customHeight="1" x14ac:dyDescent="0.15">
      <c r="B3" s="215" t="s">
        <v>3</v>
      </c>
      <c r="C3" s="217" t="s">
        <v>99</v>
      </c>
      <c r="D3" s="208" t="s">
        <v>98</v>
      </c>
      <c r="E3" s="209"/>
      <c r="F3" s="219"/>
      <c r="G3" s="208" t="s">
        <v>100</v>
      </c>
      <c r="H3" s="209"/>
      <c r="I3" s="209"/>
      <c r="J3" s="210"/>
      <c r="K3" s="211" t="s">
        <v>101</v>
      </c>
    </row>
    <row r="4" spans="1:11" ht="15" customHeight="1" thickBot="1" x14ac:dyDescent="0.2">
      <c r="B4" s="216"/>
      <c r="C4" s="218"/>
      <c r="D4" s="161" t="s">
        <v>41</v>
      </c>
      <c r="E4" s="162" t="s">
        <v>109</v>
      </c>
      <c r="F4" s="163" t="s">
        <v>7</v>
      </c>
      <c r="G4" s="164" t="s">
        <v>8</v>
      </c>
      <c r="H4" s="165" t="s">
        <v>9</v>
      </c>
      <c r="I4" s="166" t="s">
        <v>80</v>
      </c>
      <c r="J4" s="167" t="s">
        <v>81</v>
      </c>
      <c r="K4" s="212"/>
    </row>
    <row r="5" spans="1:11" ht="15" customHeight="1" x14ac:dyDescent="0.15">
      <c r="B5" s="60" t="s">
        <v>10</v>
      </c>
      <c r="C5" s="176" t="s">
        <v>216</v>
      </c>
      <c r="D5" s="62"/>
      <c r="E5" s="137" t="s">
        <v>15</v>
      </c>
      <c r="F5" s="64"/>
      <c r="G5" s="62"/>
      <c r="H5" s="65"/>
      <c r="I5" s="65"/>
      <c r="J5" s="76"/>
      <c r="K5" s="138"/>
    </row>
    <row r="6" spans="1:11" ht="15" customHeight="1" x14ac:dyDescent="0.15">
      <c r="B6" s="50" t="s">
        <v>12</v>
      </c>
      <c r="C6" s="177" t="s">
        <v>216</v>
      </c>
      <c r="D6" s="23"/>
      <c r="E6" s="139"/>
      <c r="F6" s="168">
        <f>F5-D6</f>
        <v>0</v>
      </c>
      <c r="G6" s="19"/>
      <c r="H6" s="39"/>
      <c r="I6" s="39"/>
      <c r="J6" s="77"/>
      <c r="K6" s="140"/>
    </row>
    <row r="7" spans="1:11" ht="15" customHeight="1" thickBot="1" x14ac:dyDescent="0.2">
      <c r="B7" s="66" t="s">
        <v>13</v>
      </c>
      <c r="C7" s="178" t="s">
        <v>216</v>
      </c>
      <c r="D7" s="25"/>
      <c r="E7" s="141"/>
      <c r="F7" s="169">
        <f>F6-D7</f>
        <v>0</v>
      </c>
      <c r="G7" s="27"/>
      <c r="H7" s="67"/>
      <c r="I7" s="68"/>
      <c r="J7" s="78"/>
      <c r="K7" s="142"/>
    </row>
    <row r="8" spans="1:11" ht="15" customHeight="1" x14ac:dyDescent="0.15">
      <c r="B8" s="57" t="s">
        <v>14</v>
      </c>
      <c r="C8" s="179" t="s">
        <v>216</v>
      </c>
      <c r="D8" s="30"/>
      <c r="E8" s="59"/>
      <c r="F8" s="170">
        <f>F7-D8-E8</f>
        <v>0</v>
      </c>
      <c r="G8" s="30"/>
      <c r="H8" s="171">
        <f>H7-G8</f>
        <v>0</v>
      </c>
      <c r="I8" s="59"/>
      <c r="J8" s="79"/>
      <c r="K8" s="175">
        <f>D8+I8+J8</f>
        <v>0</v>
      </c>
    </row>
    <row r="9" spans="1:11" ht="15" customHeight="1" x14ac:dyDescent="0.15">
      <c r="B9" s="48" t="s">
        <v>18</v>
      </c>
      <c r="C9" s="177" t="s">
        <v>216</v>
      </c>
      <c r="D9" s="23"/>
      <c r="E9" s="31"/>
      <c r="F9" s="168">
        <f t="shared" ref="F9:F27" si="0">F8-D9-E9</f>
        <v>0</v>
      </c>
      <c r="G9" s="23"/>
      <c r="H9" s="172">
        <f t="shared" ref="H9:H26" si="1">H8-G9</f>
        <v>0</v>
      </c>
      <c r="I9" s="31"/>
      <c r="J9" s="80"/>
      <c r="K9" s="175">
        <f t="shared" ref="K9:K47" si="2">D9+I9+J9</f>
        <v>0</v>
      </c>
    </row>
    <row r="10" spans="1:11" ht="15" customHeight="1" x14ac:dyDescent="0.15">
      <c r="B10" s="48" t="s">
        <v>19</v>
      </c>
      <c r="C10" s="177" t="s">
        <v>216</v>
      </c>
      <c r="D10" s="23"/>
      <c r="E10" s="31"/>
      <c r="F10" s="168">
        <f t="shared" si="0"/>
        <v>0</v>
      </c>
      <c r="G10" s="23"/>
      <c r="H10" s="172">
        <f t="shared" si="1"/>
        <v>0</v>
      </c>
      <c r="I10" s="31"/>
      <c r="J10" s="80"/>
      <c r="K10" s="175">
        <f t="shared" si="2"/>
        <v>0</v>
      </c>
    </row>
    <row r="11" spans="1:11" ht="15" customHeight="1" x14ac:dyDescent="0.15">
      <c r="B11" s="48" t="s">
        <v>20</v>
      </c>
      <c r="C11" s="177" t="s">
        <v>216</v>
      </c>
      <c r="D11" s="23"/>
      <c r="E11" s="31"/>
      <c r="F11" s="168">
        <f t="shared" si="0"/>
        <v>0</v>
      </c>
      <c r="G11" s="23"/>
      <c r="H11" s="172">
        <f t="shared" si="1"/>
        <v>0</v>
      </c>
      <c r="I11" s="31"/>
      <c r="J11" s="80"/>
      <c r="K11" s="175">
        <f t="shared" si="2"/>
        <v>0</v>
      </c>
    </row>
    <row r="12" spans="1:11" ht="15" customHeight="1" x14ac:dyDescent="0.15">
      <c r="B12" s="48" t="s">
        <v>21</v>
      </c>
      <c r="C12" s="177" t="s">
        <v>216</v>
      </c>
      <c r="D12" s="23"/>
      <c r="E12" s="31"/>
      <c r="F12" s="168">
        <f t="shared" si="0"/>
        <v>0</v>
      </c>
      <c r="G12" s="23"/>
      <c r="H12" s="172">
        <f t="shared" si="1"/>
        <v>0</v>
      </c>
      <c r="I12" s="31"/>
      <c r="J12" s="80"/>
      <c r="K12" s="175">
        <f t="shared" si="2"/>
        <v>0</v>
      </c>
    </row>
    <row r="13" spans="1:11" ht="15" customHeight="1" x14ac:dyDescent="0.15">
      <c r="B13" s="48" t="s">
        <v>22</v>
      </c>
      <c r="C13" s="177" t="s">
        <v>216</v>
      </c>
      <c r="D13" s="23"/>
      <c r="E13" s="31"/>
      <c r="F13" s="168">
        <f t="shared" si="0"/>
        <v>0</v>
      </c>
      <c r="G13" s="23"/>
      <c r="H13" s="172">
        <f t="shared" si="1"/>
        <v>0</v>
      </c>
      <c r="I13" s="31"/>
      <c r="J13" s="80"/>
      <c r="K13" s="175">
        <f t="shared" si="2"/>
        <v>0</v>
      </c>
    </row>
    <row r="14" spans="1:11" ht="15" customHeight="1" x14ac:dyDescent="0.15">
      <c r="B14" s="48" t="s">
        <v>23</v>
      </c>
      <c r="C14" s="177" t="s">
        <v>216</v>
      </c>
      <c r="D14" s="23"/>
      <c r="E14" s="31"/>
      <c r="F14" s="168">
        <f t="shared" si="0"/>
        <v>0</v>
      </c>
      <c r="G14" s="23"/>
      <c r="H14" s="172">
        <f t="shared" si="1"/>
        <v>0</v>
      </c>
      <c r="I14" s="31"/>
      <c r="J14" s="80"/>
      <c r="K14" s="175">
        <f t="shared" si="2"/>
        <v>0</v>
      </c>
    </row>
    <row r="15" spans="1:11" ht="15" customHeight="1" x14ac:dyDescent="0.15">
      <c r="B15" s="48" t="s">
        <v>24</v>
      </c>
      <c r="C15" s="177" t="s">
        <v>216</v>
      </c>
      <c r="D15" s="23"/>
      <c r="E15" s="31"/>
      <c r="F15" s="168">
        <f t="shared" si="0"/>
        <v>0</v>
      </c>
      <c r="G15" s="23"/>
      <c r="H15" s="172">
        <f t="shared" si="1"/>
        <v>0</v>
      </c>
      <c r="I15" s="31"/>
      <c r="J15" s="80"/>
      <c r="K15" s="175">
        <f t="shared" si="2"/>
        <v>0</v>
      </c>
    </row>
    <row r="16" spans="1:11" ht="15" customHeight="1" x14ac:dyDescent="0.15">
      <c r="B16" s="48" t="s">
        <v>25</v>
      </c>
      <c r="C16" s="177" t="s">
        <v>216</v>
      </c>
      <c r="D16" s="23"/>
      <c r="E16" s="31"/>
      <c r="F16" s="168">
        <f t="shared" si="0"/>
        <v>0</v>
      </c>
      <c r="G16" s="23"/>
      <c r="H16" s="172">
        <f t="shared" si="1"/>
        <v>0</v>
      </c>
      <c r="I16" s="31"/>
      <c r="J16" s="80"/>
      <c r="K16" s="175">
        <f t="shared" si="2"/>
        <v>0</v>
      </c>
    </row>
    <row r="17" spans="2:11" ht="15" customHeight="1" x14ac:dyDescent="0.15">
      <c r="B17" s="48" t="s">
        <v>26</v>
      </c>
      <c r="C17" s="177" t="s">
        <v>216</v>
      </c>
      <c r="D17" s="23"/>
      <c r="E17" s="31"/>
      <c r="F17" s="168">
        <f t="shared" si="0"/>
        <v>0</v>
      </c>
      <c r="G17" s="23"/>
      <c r="H17" s="172">
        <f t="shared" si="1"/>
        <v>0</v>
      </c>
      <c r="I17" s="31"/>
      <c r="J17" s="80"/>
      <c r="K17" s="175">
        <f t="shared" si="2"/>
        <v>0</v>
      </c>
    </row>
    <row r="18" spans="2:11" ht="15" customHeight="1" x14ac:dyDescent="0.15">
      <c r="B18" s="48" t="s">
        <v>27</v>
      </c>
      <c r="C18" s="177" t="s">
        <v>216</v>
      </c>
      <c r="D18" s="23"/>
      <c r="E18" s="31"/>
      <c r="F18" s="168">
        <f t="shared" si="0"/>
        <v>0</v>
      </c>
      <c r="G18" s="23"/>
      <c r="H18" s="172">
        <f t="shared" si="1"/>
        <v>0</v>
      </c>
      <c r="I18" s="31"/>
      <c r="J18" s="80"/>
      <c r="K18" s="175">
        <f t="shared" si="2"/>
        <v>0</v>
      </c>
    </row>
    <row r="19" spans="2:11" ht="15" customHeight="1" x14ac:dyDescent="0.15">
      <c r="B19" s="48" t="s">
        <v>28</v>
      </c>
      <c r="C19" s="177" t="s">
        <v>216</v>
      </c>
      <c r="D19" s="23"/>
      <c r="E19" s="31"/>
      <c r="F19" s="168">
        <f t="shared" si="0"/>
        <v>0</v>
      </c>
      <c r="G19" s="23"/>
      <c r="H19" s="172">
        <f t="shared" si="1"/>
        <v>0</v>
      </c>
      <c r="I19" s="31"/>
      <c r="J19" s="80"/>
      <c r="K19" s="175">
        <f t="shared" si="2"/>
        <v>0</v>
      </c>
    </row>
    <row r="20" spans="2:11" ht="15" customHeight="1" x14ac:dyDescent="0.15">
      <c r="B20" s="48" t="s">
        <v>29</v>
      </c>
      <c r="C20" s="177" t="s">
        <v>216</v>
      </c>
      <c r="D20" s="23"/>
      <c r="E20" s="31"/>
      <c r="F20" s="168">
        <f t="shared" si="0"/>
        <v>0</v>
      </c>
      <c r="G20" s="23"/>
      <c r="H20" s="172">
        <f t="shared" si="1"/>
        <v>0</v>
      </c>
      <c r="I20" s="31"/>
      <c r="J20" s="80"/>
      <c r="K20" s="175">
        <f t="shared" si="2"/>
        <v>0</v>
      </c>
    </row>
    <row r="21" spans="2:11" ht="15" customHeight="1" x14ac:dyDescent="0.15">
      <c r="B21" s="48" t="s">
        <v>30</v>
      </c>
      <c r="C21" s="177" t="s">
        <v>216</v>
      </c>
      <c r="D21" s="23"/>
      <c r="E21" s="31"/>
      <c r="F21" s="168">
        <f t="shared" si="0"/>
        <v>0</v>
      </c>
      <c r="G21" s="23"/>
      <c r="H21" s="172">
        <f t="shared" si="1"/>
        <v>0</v>
      </c>
      <c r="I21" s="31"/>
      <c r="J21" s="80"/>
      <c r="K21" s="175">
        <f t="shared" si="2"/>
        <v>0</v>
      </c>
    </row>
    <row r="22" spans="2:11" ht="15" customHeight="1" x14ac:dyDescent="0.15">
      <c r="B22" s="48" t="s">
        <v>31</v>
      </c>
      <c r="C22" s="177" t="s">
        <v>216</v>
      </c>
      <c r="D22" s="23"/>
      <c r="E22" s="31"/>
      <c r="F22" s="168">
        <f t="shared" si="0"/>
        <v>0</v>
      </c>
      <c r="G22" s="23"/>
      <c r="H22" s="172">
        <f t="shared" si="1"/>
        <v>0</v>
      </c>
      <c r="I22" s="31"/>
      <c r="J22" s="80"/>
      <c r="K22" s="175">
        <f t="shared" si="2"/>
        <v>0</v>
      </c>
    </row>
    <row r="23" spans="2:11" ht="15" customHeight="1" x14ac:dyDescent="0.15">
      <c r="B23" s="48" t="s">
        <v>32</v>
      </c>
      <c r="C23" s="177" t="s">
        <v>216</v>
      </c>
      <c r="D23" s="23"/>
      <c r="E23" s="31"/>
      <c r="F23" s="168">
        <f t="shared" si="0"/>
        <v>0</v>
      </c>
      <c r="G23" s="23"/>
      <c r="H23" s="172">
        <f t="shared" si="1"/>
        <v>0</v>
      </c>
      <c r="I23" s="31"/>
      <c r="J23" s="80"/>
      <c r="K23" s="175">
        <f t="shared" si="2"/>
        <v>0</v>
      </c>
    </row>
    <row r="24" spans="2:11" ht="15" customHeight="1" x14ac:dyDescent="0.15">
      <c r="B24" s="48" t="s">
        <v>33</v>
      </c>
      <c r="C24" s="177" t="s">
        <v>216</v>
      </c>
      <c r="D24" s="23"/>
      <c r="E24" s="31"/>
      <c r="F24" s="168">
        <f t="shared" si="0"/>
        <v>0</v>
      </c>
      <c r="G24" s="23"/>
      <c r="H24" s="172">
        <f t="shared" si="1"/>
        <v>0</v>
      </c>
      <c r="I24" s="31"/>
      <c r="J24" s="80"/>
      <c r="K24" s="175">
        <f t="shared" si="2"/>
        <v>0</v>
      </c>
    </row>
    <row r="25" spans="2:11" ht="15" customHeight="1" x14ac:dyDescent="0.15">
      <c r="B25" s="48" t="s">
        <v>34</v>
      </c>
      <c r="C25" s="177" t="s">
        <v>216</v>
      </c>
      <c r="D25" s="23"/>
      <c r="E25" s="31"/>
      <c r="F25" s="168">
        <f t="shared" si="0"/>
        <v>0</v>
      </c>
      <c r="G25" s="23"/>
      <c r="H25" s="172">
        <f t="shared" si="1"/>
        <v>0</v>
      </c>
      <c r="I25" s="31"/>
      <c r="J25" s="80"/>
      <c r="K25" s="175">
        <f t="shared" si="2"/>
        <v>0</v>
      </c>
    </row>
    <row r="26" spans="2:11" ht="15" customHeight="1" x14ac:dyDescent="0.15">
      <c r="B26" s="48" t="s">
        <v>35</v>
      </c>
      <c r="C26" s="177" t="s">
        <v>216</v>
      </c>
      <c r="D26" s="23"/>
      <c r="E26" s="31"/>
      <c r="F26" s="168">
        <f>F25-D26-E26</f>
        <v>0</v>
      </c>
      <c r="G26" s="23"/>
      <c r="H26" s="172">
        <f t="shared" si="1"/>
        <v>0</v>
      </c>
      <c r="I26" s="31"/>
      <c r="J26" s="80"/>
      <c r="K26" s="175">
        <f t="shared" si="2"/>
        <v>0</v>
      </c>
    </row>
    <row r="27" spans="2:11" ht="15" customHeight="1" x14ac:dyDescent="0.15">
      <c r="B27" s="48" t="s">
        <v>36</v>
      </c>
      <c r="C27" s="177" t="s">
        <v>216</v>
      </c>
      <c r="D27" s="23"/>
      <c r="E27" s="31"/>
      <c r="F27" s="168">
        <f t="shared" si="0"/>
        <v>0</v>
      </c>
      <c r="G27" s="23"/>
      <c r="H27" s="172">
        <f>H26-G27</f>
        <v>0</v>
      </c>
      <c r="I27" s="31"/>
      <c r="J27" s="80"/>
      <c r="K27" s="175">
        <f t="shared" si="2"/>
        <v>0</v>
      </c>
    </row>
    <row r="28" spans="2:11" ht="15" customHeight="1" x14ac:dyDescent="0.15">
      <c r="B28" s="48" t="s">
        <v>37</v>
      </c>
      <c r="C28" s="177" t="s">
        <v>216</v>
      </c>
      <c r="D28" s="23"/>
      <c r="E28" s="143"/>
      <c r="F28" s="168">
        <f>F27-D28-E28</f>
        <v>0</v>
      </c>
      <c r="G28" s="23"/>
      <c r="H28" s="172">
        <f>H27-G28</f>
        <v>0</v>
      </c>
      <c r="I28" s="31"/>
      <c r="J28" s="80"/>
      <c r="K28" s="175">
        <f t="shared" si="2"/>
        <v>0</v>
      </c>
    </row>
    <row r="29" spans="2:11" ht="15" customHeight="1" x14ac:dyDescent="0.15">
      <c r="B29" s="48" t="s">
        <v>38</v>
      </c>
      <c r="C29" s="177" t="s">
        <v>216</v>
      </c>
      <c r="D29" s="23"/>
      <c r="E29" s="143"/>
      <c r="F29" s="168">
        <f>F28-D29-E29</f>
        <v>0</v>
      </c>
      <c r="G29" s="23"/>
      <c r="H29" s="172">
        <f t="shared" ref="H29:H47" si="3">H28-G29</f>
        <v>0</v>
      </c>
      <c r="I29" s="31"/>
      <c r="J29" s="80"/>
      <c r="K29" s="175">
        <f t="shared" si="2"/>
        <v>0</v>
      </c>
    </row>
    <row r="30" spans="2:11" ht="15" customHeight="1" x14ac:dyDescent="0.15">
      <c r="B30" s="48" t="s">
        <v>39</v>
      </c>
      <c r="C30" s="177" t="s">
        <v>216</v>
      </c>
      <c r="D30" s="23"/>
      <c r="E30" s="143"/>
      <c r="F30" s="168">
        <f>F29-D30-E30</f>
        <v>0</v>
      </c>
      <c r="G30" s="23"/>
      <c r="H30" s="172">
        <f t="shared" si="3"/>
        <v>0</v>
      </c>
      <c r="I30" s="31"/>
      <c r="J30" s="80"/>
      <c r="K30" s="175">
        <f t="shared" si="2"/>
        <v>0</v>
      </c>
    </row>
    <row r="31" spans="2:11" ht="15" customHeight="1" x14ac:dyDescent="0.15">
      <c r="B31" s="48" t="s">
        <v>40</v>
      </c>
      <c r="C31" s="177" t="s">
        <v>216</v>
      </c>
      <c r="D31" s="23"/>
      <c r="E31" s="143"/>
      <c r="F31" s="168">
        <f>F30-D31-E31</f>
        <v>0</v>
      </c>
      <c r="G31" s="23"/>
      <c r="H31" s="172">
        <f t="shared" si="3"/>
        <v>0</v>
      </c>
      <c r="I31" s="31"/>
      <c r="J31" s="80"/>
      <c r="K31" s="175">
        <f t="shared" si="2"/>
        <v>0</v>
      </c>
    </row>
    <row r="32" spans="2:11" ht="15" customHeight="1" x14ac:dyDescent="0.15">
      <c r="B32" s="48" t="s">
        <v>82</v>
      </c>
      <c r="C32" s="177" t="s">
        <v>216</v>
      </c>
      <c r="D32" s="23"/>
      <c r="E32" s="143"/>
      <c r="F32" s="168">
        <f t="shared" ref="F32:F47" si="4">F31-D32-E32</f>
        <v>0</v>
      </c>
      <c r="G32" s="23"/>
      <c r="H32" s="172">
        <f t="shared" si="3"/>
        <v>0</v>
      </c>
      <c r="I32" s="31"/>
      <c r="J32" s="80"/>
      <c r="K32" s="175">
        <f t="shared" si="2"/>
        <v>0</v>
      </c>
    </row>
    <row r="33" spans="2:11" ht="15" customHeight="1" x14ac:dyDescent="0.15">
      <c r="B33" s="48" t="s">
        <v>83</v>
      </c>
      <c r="C33" s="177" t="s">
        <v>216</v>
      </c>
      <c r="D33" s="23"/>
      <c r="E33" s="143"/>
      <c r="F33" s="168">
        <f t="shared" si="4"/>
        <v>0</v>
      </c>
      <c r="G33" s="23"/>
      <c r="H33" s="172">
        <f t="shared" si="3"/>
        <v>0</v>
      </c>
      <c r="I33" s="31"/>
      <c r="J33" s="80"/>
      <c r="K33" s="175">
        <f t="shared" si="2"/>
        <v>0</v>
      </c>
    </row>
    <row r="34" spans="2:11" ht="15" customHeight="1" x14ac:dyDescent="0.15">
      <c r="B34" s="48" t="s">
        <v>84</v>
      </c>
      <c r="C34" s="177" t="s">
        <v>216</v>
      </c>
      <c r="D34" s="23"/>
      <c r="E34" s="143"/>
      <c r="F34" s="168">
        <f t="shared" si="4"/>
        <v>0</v>
      </c>
      <c r="G34" s="23"/>
      <c r="H34" s="172">
        <f t="shared" si="3"/>
        <v>0</v>
      </c>
      <c r="I34" s="31"/>
      <c r="J34" s="80"/>
      <c r="K34" s="175">
        <f t="shared" si="2"/>
        <v>0</v>
      </c>
    </row>
    <row r="35" spans="2:11" ht="15" customHeight="1" x14ac:dyDescent="0.15">
      <c r="B35" s="48" t="s">
        <v>85</v>
      </c>
      <c r="C35" s="177" t="s">
        <v>216</v>
      </c>
      <c r="D35" s="23"/>
      <c r="E35" s="143"/>
      <c r="F35" s="168">
        <f t="shared" si="4"/>
        <v>0</v>
      </c>
      <c r="G35" s="23"/>
      <c r="H35" s="172">
        <f t="shared" si="3"/>
        <v>0</v>
      </c>
      <c r="I35" s="31"/>
      <c r="J35" s="80"/>
      <c r="K35" s="175">
        <f t="shared" si="2"/>
        <v>0</v>
      </c>
    </row>
    <row r="36" spans="2:11" ht="15" customHeight="1" x14ac:dyDescent="0.15">
      <c r="B36" s="48" t="s">
        <v>86</v>
      </c>
      <c r="C36" s="177" t="s">
        <v>216</v>
      </c>
      <c r="D36" s="23"/>
      <c r="E36" s="143"/>
      <c r="F36" s="168">
        <f t="shared" si="4"/>
        <v>0</v>
      </c>
      <c r="G36" s="23"/>
      <c r="H36" s="172">
        <f t="shared" si="3"/>
        <v>0</v>
      </c>
      <c r="I36" s="31"/>
      <c r="J36" s="80"/>
      <c r="K36" s="175">
        <f t="shared" si="2"/>
        <v>0</v>
      </c>
    </row>
    <row r="37" spans="2:11" ht="15" customHeight="1" x14ac:dyDescent="0.15">
      <c r="B37" s="48" t="s">
        <v>87</v>
      </c>
      <c r="C37" s="177" t="s">
        <v>216</v>
      </c>
      <c r="D37" s="23"/>
      <c r="E37" s="143"/>
      <c r="F37" s="168">
        <f t="shared" si="4"/>
        <v>0</v>
      </c>
      <c r="G37" s="23"/>
      <c r="H37" s="172">
        <f t="shared" si="3"/>
        <v>0</v>
      </c>
      <c r="I37" s="31"/>
      <c r="J37" s="80"/>
      <c r="K37" s="175">
        <f t="shared" si="2"/>
        <v>0</v>
      </c>
    </row>
    <row r="38" spans="2:11" ht="15" customHeight="1" x14ac:dyDescent="0.15">
      <c r="B38" s="48" t="s">
        <v>88</v>
      </c>
      <c r="C38" s="177" t="s">
        <v>216</v>
      </c>
      <c r="D38" s="23"/>
      <c r="E38" s="143"/>
      <c r="F38" s="168">
        <f t="shared" si="4"/>
        <v>0</v>
      </c>
      <c r="G38" s="23"/>
      <c r="H38" s="172">
        <f t="shared" si="3"/>
        <v>0</v>
      </c>
      <c r="I38" s="31"/>
      <c r="J38" s="80"/>
      <c r="K38" s="175">
        <f t="shared" si="2"/>
        <v>0</v>
      </c>
    </row>
    <row r="39" spans="2:11" ht="15" customHeight="1" x14ac:dyDescent="0.15">
      <c r="B39" s="48" t="s">
        <v>89</v>
      </c>
      <c r="C39" s="177" t="s">
        <v>216</v>
      </c>
      <c r="D39" s="23"/>
      <c r="E39" s="143"/>
      <c r="F39" s="168">
        <f t="shared" si="4"/>
        <v>0</v>
      </c>
      <c r="G39" s="23"/>
      <c r="H39" s="172">
        <f t="shared" si="3"/>
        <v>0</v>
      </c>
      <c r="I39" s="31"/>
      <c r="J39" s="80"/>
      <c r="K39" s="175">
        <f t="shared" si="2"/>
        <v>0</v>
      </c>
    </row>
    <row r="40" spans="2:11" ht="15" customHeight="1" x14ac:dyDescent="0.15">
      <c r="B40" s="48" t="s">
        <v>90</v>
      </c>
      <c r="C40" s="177" t="s">
        <v>216</v>
      </c>
      <c r="D40" s="23"/>
      <c r="E40" s="143"/>
      <c r="F40" s="168">
        <f t="shared" si="4"/>
        <v>0</v>
      </c>
      <c r="G40" s="23"/>
      <c r="H40" s="172">
        <f t="shared" si="3"/>
        <v>0</v>
      </c>
      <c r="I40" s="31"/>
      <c r="J40" s="80"/>
      <c r="K40" s="175">
        <f t="shared" si="2"/>
        <v>0</v>
      </c>
    </row>
    <row r="41" spans="2:11" ht="15" customHeight="1" x14ac:dyDescent="0.15">
      <c r="B41" s="48" t="s">
        <v>91</v>
      </c>
      <c r="C41" s="177" t="s">
        <v>216</v>
      </c>
      <c r="D41" s="23"/>
      <c r="E41" s="143"/>
      <c r="F41" s="168">
        <f t="shared" si="4"/>
        <v>0</v>
      </c>
      <c r="G41" s="23"/>
      <c r="H41" s="172">
        <f t="shared" si="3"/>
        <v>0</v>
      </c>
      <c r="I41" s="31"/>
      <c r="J41" s="80"/>
      <c r="K41" s="175">
        <f t="shared" si="2"/>
        <v>0</v>
      </c>
    </row>
    <row r="42" spans="2:11" ht="15" customHeight="1" x14ac:dyDescent="0.15">
      <c r="B42" s="48" t="s">
        <v>92</v>
      </c>
      <c r="C42" s="177" t="s">
        <v>216</v>
      </c>
      <c r="D42" s="23"/>
      <c r="E42" s="143"/>
      <c r="F42" s="168">
        <f t="shared" si="4"/>
        <v>0</v>
      </c>
      <c r="G42" s="23"/>
      <c r="H42" s="172">
        <f t="shared" si="3"/>
        <v>0</v>
      </c>
      <c r="I42" s="31"/>
      <c r="J42" s="80"/>
      <c r="K42" s="175">
        <f t="shared" si="2"/>
        <v>0</v>
      </c>
    </row>
    <row r="43" spans="2:11" ht="15" customHeight="1" x14ac:dyDescent="0.15">
      <c r="B43" s="48" t="s">
        <v>93</v>
      </c>
      <c r="C43" s="177" t="s">
        <v>216</v>
      </c>
      <c r="D43" s="23"/>
      <c r="E43" s="143"/>
      <c r="F43" s="168">
        <f t="shared" si="4"/>
        <v>0</v>
      </c>
      <c r="G43" s="23"/>
      <c r="H43" s="172">
        <f t="shared" si="3"/>
        <v>0</v>
      </c>
      <c r="I43" s="31"/>
      <c r="J43" s="80"/>
      <c r="K43" s="175">
        <f t="shared" si="2"/>
        <v>0</v>
      </c>
    </row>
    <row r="44" spans="2:11" ht="15" customHeight="1" x14ac:dyDescent="0.15">
      <c r="B44" s="48" t="s">
        <v>94</v>
      </c>
      <c r="C44" s="177" t="s">
        <v>216</v>
      </c>
      <c r="D44" s="23"/>
      <c r="E44" s="143"/>
      <c r="F44" s="168">
        <f t="shared" si="4"/>
        <v>0</v>
      </c>
      <c r="G44" s="23"/>
      <c r="H44" s="172">
        <f t="shared" si="3"/>
        <v>0</v>
      </c>
      <c r="I44" s="31"/>
      <c r="J44" s="80"/>
      <c r="K44" s="175">
        <f t="shared" si="2"/>
        <v>0</v>
      </c>
    </row>
    <row r="45" spans="2:11" ht="15" customHeight="1" x14ac:dyDescent="0.15">
      <c r="B45" s="48" t="s">
        <v>95</v>
      </c>
      <c r="C45" s="177" t="s">
        <v>216</v>
      </c>
      <c r="D45" s="23"/>
      <c r="E45" s="143"/>
      <c r="F45" s="168">
        <f t="shared" si="4"/>
        <v>0</v>
      </c>
      <c r="G45" s="23"/>
      <c r="H45" s="172">
        <f t="shared" si="3"/>
        <v>0</v>
      </c>
      <c r="I45" s="31"/>
      <c r="J45" s="80"/>
      <c r="K45" s="175">
        <f t="shared" si="2"/>
        <v>0</v>
      </c>
    </row>
    <row r="46" spans="2:11" ht="15" customHeight="1" x14ac:dyDescent="0.15">
      <c r="B46" s="48" t="s">
        <v>96</v>
      </c>
      <c r="C46" s="177" t="s">
        <v>216</v>
      </c>
      <c r="D46" s="23"/>
      <c r="E46" s="143"/>
      <c r="F46" s="168">
        <f t="shared" si="4"/>
        <v>0</v>
      </c>
      <c r="G46" s="23"/>
      <c r="H46" s="172">
        <f t="shared" si="3"/>
        <v>0</v>
      </c>
      <c r="I46" s="31"/>
      <c r="J46" s="80"/>
      <c r="K46" s="175">
        <f t="shared" si="2"/>
        <v>0</v>
      </c>
    </row>
    <row r="47" spans="2:11" ht="15" customHeight="1" x14ac:dyDescent="0.15">
      <c r="B47" s="48" t="s">
        <v>97</v>
      </c>
      <c r="C47" s="177" t="s">
        <v>216</v>
      </c>
      <c r="D47" s="23"/>
      <c r="E47" s="143"/>
      <c r="F47" s="168">
        <f t="shared" si="4"/>
        <v>0</v>
      </c>
      <c r="G47" s="23"/>
      <c r="H47" s="172">
        <f t="shared" si="3"/>
        <v>0</v>
      </c>
      <c r="I47" s="31"/>
      <c r="J47" s="80"/>
      <c r="K47" s="175">
        <f t="shared" si="2"/>
        <v>0</v>
      </c>
    </row>
    <row r="48" spans="2:11" ht="15" customHeight="1" thickBot="1" x14ac:dyDescent="0.2">
      <c r="B48" s="197" t="s">
        <v>79</v>
      </c>
      <c r="C48" s="198"/>
      <c r="D48" s="159">
        <f>SUM(D8:D47)</f>
        <v>0</v>
      </c>
      <c r="E48" s="160">
        <f>SUM(E8:E47)</f>
        <v>0</v>
      </c>
      <c r="F48" s="70"/>
      <c r="G48" s="159">
        <f>SUM(G8:G47)</f>
        <v>0</v>
      </c>
      <c r="H48" s="71"/>
      <c r="I48" s="160">
        <f>SUM(I8:I47)</f>
        <v>0</v>
      </c>
      <c r="J48" s="173">
        <f>SUM(J8:J47)</f>
        <v>0</v>
      </c>
      <c r="K48" s="174">
        <f>SUM(K8:K47)</f>
        <v>0</v>
      </c>
    </row>
    <row r="49" spans="2:11" s="10" customFormat="1" ht="15" customHeight="1" thickBot="1" x14ac:dyDescent="0.2">
      <c r="B49" s="199" t="s">
        <v>17</v>
      </c>
      <c r="C49" s="200"/>
      <c r="D49" s="213">
        <f>D6+D7+D48+E48</f>
        <v>0</v>
      </c>
      <c r="E49" s="214"/>
      <c r="F49" s="72"/>
      <c r="G49" s="144" t="s">
        <v>15</v>
      </c>
      <c r="H49" s="145" t="s">
        <v>15</v>
      </c>
      <c r="I49" s="145" t="s">
        <v>11</v>
      </c>
      <c r="J49" s="146" t="s">
        <v>11</v>
      </c>
      <c r="K49" s="147"/>
    </row>
    <row r="50" spans="2:11" s="10" customFormat="1" ht="15" customHeight="1" thickBot="1" x14ac:dyDescent="0.2">
      <c r="B50" s="108"/>
      <c r="C50" s="108"/>
      <c r="D50" s="109"/>
      <c r="E50" s="109"/>
      <c r="F50" s="110"/>
      <c r="G50" s="111"/>
      <c r="H50" s="111"/>
      <c r="I50" s="111"/>
      <c r="J50" s="111"/>
      <c r="K50" s="13"/>
    </row>
    <row r="51" spans="2:11" s="10" customFormat="1" ht="15" customHeight="1" thickBot="1" x14ac:dyDescent="0.2">
      <c r="B51" s="115" t="s">
        <v>195</v>
      </c>
      <c r="C51" s="113" t="s">
        <v>191</v>
      </c>
      <c r="D51" s="112"/>
      <c r="E51" s="109"/>
      <c r="F51" s="110"/>
      <c r="G51" s="115" t="s">
        <v>195</v>
      </c>
      <c r="H51" s="114" t="s">
        <v>193</v>
      </c>
      <c r="I51" s="116"/>
      <c r="J51" s="111"/>
      <c r="K51" s="13"/>
    </row>
    <row r="52" spans="2:11" s="10" customFormat="1" ht="15" customHeight="1" thickBot="1" x14ac:dyDescent="0.2">
      <c r="B52" s="108"/>
      <c r="C52" s="113" t="s">
        <v>192</v>
      </c>
      <c r="D52" s="157">
        <f>D49/(1+D51)</f>
        <v>0</v>
      </c>
      <c r="E52" s="109"/>
      <c r="F52" s="110"/>
      <c r="G52" s="111"/>
      <c r="H52" s="114" t="s">
        <v>194</v>
      </c>
      <c r="I52" s="116"/>
      <c r="J52" s="111"/>
      <c r="K52" s="13"/>
    </row>
    <row r="53" spans="2:11" ht="15" customHeight="1" thickBot="1" x14ac:dyDescent="0.2">
      <c r="C53" s="131" t="s">
        <v>204</v>
      </c>
      <c r="D53" s="158">
        <f>D52*D51</f>
        <v>0</v>
      </c>
    </row>
    <row r="54" spans="2:11" ht="15" customHeight="1" x14ac:dyDescent="0.15">
      <c r="C54" s="131"/>
      <c r="D54" s="132"/>
    </row>
    <row r="55" spans="2:11" ht="15" customHeight="1" x14ac:dyDescent="0.15">
      <c r="B55" s="10" t="s">
        <v>102</v>
      </c>
      <c r="F55" s="1"/>
    </row>
    <row r="56" spans="2:11" ht="15" customHeight="1" thickBot="1" x14ac:dyDescent="0.2">
      <c r="B56" s="1" t="s">
        <v>239</v>
      </c>
      <c r="F56" s="1"/>
      <c r="G56" s="1"/>
      <c r="H56" s="1"/>
    </row>
    <row r="57" spans="2:11" ht="15" customHeight="1" thickBot="1" x14ac:dyDescent="0.2">
      <c r="B57" s="12" t="s">
        <v>103</v>
      </c>
      <c r="C57" s="90"/>
      <c r="D57" s="4" t="s">
        <v>105</v>
      </c>
      <c r="F57" s="88" t="str">
        <f>IF(C58&gt;=C57,"OK","再チェック")</f>
        <v>OK</v>
      </c>
      <c r="G57" s="1"/>
      <c r="H57" s="1"/>
    </row>
    <row r="58" spans="2:11" ht="15" customHeight="1" thickBot="1" x14ac:dyDescent="0.2">
      <c r="B58" s="12" t="s">
        <v>104</v>
      </c>
      <c r="C58" s="91"/>
      <c r="D58" s="4" t="s">
        <v>105</v>
      </c>
      <c r="F58" s="1"/>
      <c r="G58" s="1"/>
      <c r="H58" s="1"/>
    </row>
    <row r="59" spans="2:11" ht="15" customHeight="1" x14ac:dyDescent="0.15">
      <c r="D59" s="1"/>
      <c r="F59" s="1"/>
      <c r="G59" s="154" t="s">
        <v>210</v>
      </c>
    </row>
    <row r="60" spans="2:11" x14ac:dyDescent="0.15">
      <c r="B60" s="1" t="s">
        <v>106</v>
      </c>
      <c r="F60" s="89" t="str">
        <f>IF(F5=D49,"OK","再チェック")</f>
        <v>OK</v>
      </c>
      <c r="G60" s="136">
        <f>F5-D49</f>
        <v>0</v>
      </c>
    </row>
    <row r="61" spans="2:11" x14ac:dyDescent="0.15">
      <c r="B61" s="1" t="s">
        <v>110</v>
      </c>
      <c r="F61" s="89" t="str">
        <f>IF(H7=D48,"OK","再チェック")</f>
        <v>OK</v>
      </c>
      <c r="G61" s="136">
        <f>H7-D48</f>
        <v>0</v>
      </c>
    </row>
    <row r="62" spans="2:11" x14ac:dyDescent="0.15">
      <c r="B62" s="40" t="s">
        <v>203</v>
      </c>
    </row>
  </sheetData>
  <mergeCells count="8">
    <mergeCell ref="G3:J3"/>
    <mergeCell ref="K3:K4"/>
    <mergeCell ref="B48:C48"/>
    <mergeCell ref="B49:C49"/>
    <mergeCell ref="D49:E49"/>
    <mergeCell ref="B3:B4"/>
    <mergeCell ref="C3:C4"/>
    <mergeCell ref="D3:F3"/>
  </mergeCells>
  <phoneticPr fontId="2"/>
  <pageMargins left="0.70866141732283472" right="0.51181102362204722" top="0.55118110236220474" bottom="0.55118110236220474" header="0" footer="0"/>
  <pageSetup paperSize="9" scale="9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4"/>
  <sheetViews>
    <sheetView workbookViewId="0">
      <selection activeCell="G5" sqref="G5"/>
    </sheetView>
  </sheetViews>
  <sheetFormatPr defaultRowHeight="13.5" x14ac:dyDescent="0.15"/>
  <cols>
    <col min="1" max="1" width="6.625" style="1" customWidth="1"/>
    <col min="2" max="2" width="18.625" style="1" customWidth="1"/>
    <col min="3" max="3" width="13.625" style="1" customWidth="1"/>
    <col min="4" max="4" width="6.625" style="1" customWidth="1"/>
    <col min="5" max="5" width="18.625" style="4" customWidth="1"/>
    <col min="6" max="6" width="18.625" style="1" customWidth="1"/>
    <col min="7" max="7" width="22.125" style="16" customWidth="1"/>
    <col min="8" max="16384" width="9" style="1"/>
  </cols>
  <sheetData>
    <row r="1" spans="2:8" x14ac:dyDescent="0.15">
      <c r="B1" s="2" t="s">
        <v>0</v>
      </c>
      <c r="C1" s="2" t="s">
        <v>1</v>
      </c>
      <c r="E1" s="5"/>
      <c r="F1" s="113" t="s">
        <v>219</v>
      </c>
      <c r="G1" s="183" t="str">
        <f>+入力フォーマット!E2</f>
        <v>17HXXXX</v>
      </c>
      <c r="H1" s="5"/>
    </row>
    <row r="2" spans="2:8" s="6" customFormat="1" ht="18.75" customHeight="1" x14ac:dyDescent="0.15">
      <c r="F2" s="182" t="s">
        <v>220</v>
      </c>
      <c r="G2" s="181">
        <f>+入力フォーマット!E1</f>
        <v>43466</v>
      </c>
      <c r="H2" s="9"/>
    </row>
    <row r="3" spans="2:8" x14ac:dyDescent="0.15">
      <c r="B3" s="7" t="s">
        <v>215</v>
      </c>
      <c r="E3" s="1"/>
      <c r="G3" s="11"/>
      <c r="H3" s="12"/>
    </row>
    <row r="4" spans="2:8" x14ac:dyDescent="0.15">
      <c r="D4" s="10" t="s">
        <v>214</v>
      </c>
      <c r="E4" s="134" t="s">
        <v>223</v>
      </c>
      <c r="F4" s="184" t="str">
        <f>+入力フォーマット!G1</f>
        <v>○市○○町○丁目○番地</v>
      </c>
      <c r="G4" s="10"/>
    </row>
    <row r="5" spans="2:8" x14ac:dyDescent="0.15">
      <c r="E5" s="131"/>
      <c r="G5" s="1"/>
    </row>
    <row r="6" spans="2:8" x14ac:dyDescent="0.15">
      <c r="E6" s="134" t="s">
        <v>224</v>
      </c>
      <c r="F6" s="185" t="str">
        <f>+入力フォーマット!G2</f>
        <v>○○ ○○</v>
      </c>
      <c r="G6" s="13"/>
      <c r="H6" s="14" t="s">
        <v>11</v>
      </c>
    </row>
    <row r="7" spans="2:8" x14ac:dyDescent="0.15">
      <c r="B7" s="133" t="s">
        <v>209</v>
      </c>
      <c r="E7" s="3"/>
      <c r="F7" s="13"/>
      <c r="G7" s="14"/>
    </row>
    <row r="8" spans="2:8" ht="6" customHeight="1" thickBot="1" x14ac:dyDescent="0.2">
      <c r="F8" s="15"/>
    </row>
    <row r="9" spans="2:8" ht="20.100000000000001" customHeight="1" thickBot="1" x14ac:dyDescent="0.2">
      <c r="B9" s="94" t="s">
        <v>3</v>
      </c>
      <c r="C9" s="222" t="s">
        <v>4</v>
      </c>
      <c r="D9" s="223"/>
      <c r="E9" s="99" t="s">
        <v>5</v>
      </c>
      <c r="F9" s="95" t="s">
        <v>6</v>
      </c>
      <c r="G9" s="96" t="s">
        <v>7</v>
      </c>
    </row>
    <row r="10" spans="2:8" ht="15" customHeight="1" x14ac:dyDescent="0.15">
      <c r="B10" s="60" t="s">
        <v>10</v>
      </c>
      <c r="C10" s="97" t="str">
        <f>入力フォーマット!C5</f>
        <v>20○年○月</v>
      </c>
      <c r="D10" s="102" t="s">
        <v>151</v>
      </c>
      <c r="E10" s="100"/>
      <c r="F10" s="137"/>
      <c r="G10" s="64">
        <f>入力フォーマット!F5</f>
        <v>0</v>
      </c>
    </row>
    <row r="11" spans="2:8" ht="15" customHeight="1" x14ac:dyDescent="0.15">
      <c r="B11" s="50" t="s">
        <v>12</v>
      </c>
      <c r="C11" s="18" t="str">
        <f>入力フォーマット!C6</f>
        <v>20○年○月</v>
      </c>
      <c r="D11" s="103" t="s">
        <v>151</v>
      </c>
      <c r="E11" s="47">
        <f>入力フォーマット!D6</f>
        <v>0</v>
      </c>
      <c r="F11" s="148"/>
      <c r="G11" s="21">
        <f>入力フォーマット!F6</f>
        <v>0</v>
      </c>
    </row>
    <row r="12" spans="2:8" ht="15" customHeight="1" thickBot="1" x14ac:dyDescent="0.2">
      <c r="B12" s="66" t="s">
        <v>13</v>
      </c>
      <c r="C12" s="33" t="str">
        <f>入力フォーマット!C7</f>
        <v>20○年○月</v>
      </c>
      <c r="D12" s="104" t="s">
        <v>151</v>
      </c>
      <c r="E12" s="101">
        <f>入力フォーマット!D7</f>
        <v>0</v>
      </c>
      <c r="F12" s="141"/>
      <c r="G12" s="28">
        <f>入力フォーマット!F7</f>
        <v>0</v>
      </c>
    </row>
    <row r="13" spans="2:8" ht="15" customHeight="1" x14ac:dyDescent="0.15">
      <c r="B13" s="57" t="s">
        <v>111</v>
      </c>
      <c r="C13" s="29" t="str">
        <f>入力フォーマット!C8</f>
        <v>20○年○月</v>
      </c>
      <c r="D13" s="105" t="s">
        <v>205</v>
      </c>
      <c r="E13" s="45">
        <f>入力フォーマット!D8</f>
        <v>0</v>
      </c>
      <c r="F13" s="59">
        <f>入力フォーマット!E8</f>
        <v>0</v>
      </c>
      <c r="G13" s="21">
        <f>入力フォーマット!F8</f>
        <v>0</v>
      </c>
    </row>
    <row r="14" spans="2:8" ht="15" customHeight="1" x14ac:dyDescent="0.15">
      <c r="B14" s="57" t="s">
        <v>112</v>
      </c>
      <c r="C14" s="18" t="str">
        <f>入力フォーマット!C9</f>
        <v>20○年○月</v>
      </c>
      <c r="D14" s="105" t="s">
        <v>205</v>
      </c>
      <c r="E14" s="47">
        <f>入力フォーマット!D9</f>
        <v>0</v>
      </c>
      <c r="F14" s="31">
        <f>入力フォーマット!E9</f>
        <v>0</v>
      </c>
      <c r="G14" s="21">
        <f>入力フォーマット!F9</f>
        <v>0</v>
      </c>
    </row>
    <row r="15" spans="2:8" ht="15" customHeight="1" x14ac:dyDescent="0.15">
      <c r="B15" s="57" t="s">
        <v>113</v>
      </c>
      <c r="C15" s="18" t="str">
        <f>入力フォーマット!C10</f>
        <v>20○年○月</v>
      </c>
      <c r="D15" s="105" t="s">
        <v>205</v>
      </c>
      <c r="E15" s="47">
        <f>入力フォーマット!D10</f>
        <v>0</v>
      </c>
      <c r="F15" s="31">
        <f>入力フォーマット!E10</f>
        <v>0</v>
      </c>
      <c r="G15" s="21">
        <f>入力フォーマット!F10</f>
        <v>0</v>
      </c>
    </row>
    <row r="16" spans="2:8" ht="15" customHeight="1" x14ac:dyDescent="0.15">
      <c r="B16" s="57" t="s">
        <v>114</v>
      </c>
      <c r="C16" s="18" t="str">
        <f>入力フォーマット!C11</f>
        <v>20○年○月</v>
      </c>
      <c r="D16" s="105" t="s">
        <v>205</v>
      </c>
      <c r="E16" s="47">
        <f>入力フォーマット!D11</f>
        <v>0</v>
      </c>
      <c r="F16" s="31">
        <f>入力フォーマット!E11</f>
        <v>0</v>
      </c>
      <c r="G16" s="21">
        <f>入力フォーマット!F11</f>
        <v>0</v>
      </c>
    </row>
    <row r="17" spans="2:9" ht="15" customHeight="1" x14ac:dyDescent="0.15">
      <c r="B17" s="57" t="s">
        <v>115</v>
      </c>
      <c r="C17" s="18" t="str">
        <f>入力フォーマット!C12</f>
        <v>20○年○月</v>
      </c>
      <c r="D17" s="105" t="s">
        <v>205</v>
      </c>
      <c r="E17" s="47">
        <f>入力フォーマット!D12</f>
        <v>0</v>
      </c>
      <c r="F17" s="31">
        <f>入力フォーマット!E12</f>
        <v>0</v>
      </c>
      <c r="G17" s="21">
        <f>入力フォーマット!F12</f>
        <v>0</v>
      </c>
    </row>
    <row r="18" spans="2:9" ht="15" customHeight="1" x14ac:dyDescent="0.15">
      <c r="B18" s="57" t="s">
        <v>116</v>
      </c>
      <c r="C18" s="18" t="str">
        <f>入力フォーマット!C13</f>
        <v>20○年○月</v>
      </c>
      <c r="D18" s="105" t="s">
        <v>205</v>
      </c>
      <c r="E18" s="47">
        <f>入力フォーマット!D13</f>
        <v>0</v>
      </c>
      <c r="F18" s="31">
        <f>入力フォーマット!E13</f>
        <v>0</v>
      </c>
      <c r="G18" s="21">
        <f>入力フォーマット!F13</f>
        <v>0</v>
      </c>
    </row>
    <row r="19" spans="2:9" ht="15" customHeight="1" x14ac:dyDescent="0.15">
      <c r="B19" s="57" t="s">
        <v>117</v>
      </c>
      <c r="C19" s="18" t="str">
        <f>入力フォーマット!C14</f>
        <v>20○年○月</v>
      </c>
      <c r="D19" s="105" t="s">
        <v>205</v>
      </c>
      <c r="E19" s="47">
        <f>入力フォーマット!D14</f>
        <v>0</v>
      </c>
      <c r="F19" s="31">
        <f>入力フォーマット!E14</f>
        <v>0</v>
      </c>
      <c r="G19" s="21">
        <f>入力フォーマット!F14</f>
        <v>0</v>
      </c>
    </row>
    <row r="20" spans="2:9" ht="15" customHeight="1" x14ac:dyDescent="0.15">
      <c r="B20" s="57" t="s">
        <v>118</v>
      </c>
      <c r="C20" s="18" t="str">
        <f>入力フォーマット!C15</f>
        <v>20○年○月</v>
      </c>
      <c r="D20" s="105" t="s">
        <v>205</v>
      </c>
      <c r="E20" s="47">
        <f>入力フォーマット!D15</f>
        <v>0</v>
      </c>
      <c r="F20" s="31">
        <f>入力フォーマット!E15</f>
        <v>0</v>
      </c>
      <c r="G20" s="21">
        <f>入力フォーマット!F15</f>
        <v>0</v>
      </c>
    </row>
    <row r="21" spans="2:9" ht="15" customHeight="1" x14ac:dyDescent="0.15">
      <c r="B21" s="57" t="s">
        <v>119</v>
      </c>
      <c r="C21" s="18" t="str">
        <f>入力フォーマット!C16</f>
        <v>20○年○月</v>
      </c>
      <c r="D21" s="105" t="s">
        <v>205</v>
      </c>
      <c r="E21" s="47">
        <f>入力フォーマット!D16</f>
        <v>0</v>
      </c>
      <c r="F21" s="31">
        <f>入力フォーマット!E16</f>
        <v>0</v>
      </c>
      <c r="G21" s="21">
        <f>入力フォーマット!F16</f>
        <v>0</v>
      </c>
    </row>
    <row r="22" spans="2:9" ht="15" customHeight="1" x14ac:dyDescent="0.15">
      <c r="B22" s="57" t="s">
        <v>120</v>
      </c>
      <c r="C22" s="18" t="str">
        <f>入力フォーマット!C17</f>
        <v>20○年○月</v>
      </c>
      <c r="D22" s="105" t="s">
        <v>205</v>
      </c>
      <c r="E22" s="47">
        <f>入力フォーマット!D17</f>
        <v>0</v>
      </c>
      <c r="F22" s="31">
        <f>入力フォーマット!E17</f>
        <v>0</v>
      </c>
      <c r="G22" s="21">
        <f>入力フォーマット!F17</f>
        <v>0</v>
      </c>
    </row>
    <row r="23" spans="2:9" ht="15" customHeight="1" x14ac:dyDescent="0.15">
      <c r="B23" s="57" t="s">
        <v>121</v>
      </c>
      <c r="C23" s="18" t="str">
        <f>入力フォーマット!C18</f>
        <v>20○年○月</v>
      </c>
      <c r="D23" s="105" t="s">
        <v>205</v>
      </c>
      <c r="E23" s="47">
        <f>入力フォーマット!D18</f>
        <v>0</v>
      </c>
      <c r="F23" s="31">
        <f>入力フォーマット!E18</f>
        <v>0</v>
      </c>
      <c r="G23" s="21">
        <f>入力フォーマット!F18</f>
        <v>0</v>
      </c>
    </row>
    <row r="24" spans="2:9" ht="15" customHeight="1" x14ac:dyDescent="0.15">
      <c r="B24" s="57" t="s">
        <v>122</v>
      </c>
      <c r="C24" s="18" t="str">
        <f>入力フォーマット!C19</f>
        <v>20○年○月</v>
      </c>
      <c r="D24" s="105" t="s">
        <v>205</v>
      </c>
      <c r="E24" s="47">
        <f>入力フォーマット!D19</f>
        <v>0</v>
      </c>
      <c r="F24" s="31">
        <f>入力フォーマット!E19</f>
        <v>0</v>
      </c>
      <c r="G24" s="21">
        <f>入力フォーマット!F19</f>
        <v>0</v>
      </c>
    </row>
    <row r="25" spans="2:9" ht="15" customHeight="1" x14ac:dyDescent="0.15">
      <c r="B25" s="57" t="s">
        <v>123</v>
      </c>
      <c r="C25" s="18" t="str">
        <f>入力フォーマット!C20</f>
        <v>20○年○月</v>
      </c>
      <c r="D25" s="105" t="s">
        <v>205</v>
      </c>
      <c r="E25" s="47">
        <f>入力フォーマット!D20</f>
        <v>0</v>
      </c>
      <c r="F25" s="31">
        <f>入力フォーマット!E20</f>
        <v>0</v>
      </c>
      <c r="G25" s="21">
        <f>入力フォーマット!F20</f>
        <v>0</v>
      </c>
    </row>
    <row r="26" spans="2:9" ht="15" customHeight="1" x14ac:dyDescent="0.15">
      <c r="B26" s="57" t="s">
        <v>124</v>
      </c>
      <c r="C26" s="18" t="str">
        <f>入力フォーマット!C21</f>
        <v>20○年○月</v>
      </c>
      <c r="D26" s="105" t="s">
        <v>205</v>
      </c>
      <c r="E26" s="47">
        <f>入力フォーマット!D21</f>
        <v>0</v>
      </c>
      <c r="F26" s="31">
        <f>入力フォーマット!E21</f>
        <v>0</v>
      </c>
      <c r="G26" s="21">
        <f>入力フォーマット!F21</f>
        <v>0</v>
      </c>
    </row>
    <row r="27" spans="2:9" ht="15" customHeight="1" x14ac:dyDescent="0.15">
      <c r="B27" s="57" t="s">
        <v>125</v>
      </c>
      <c r="C27" s="18" t="str">
        <f>入力フォーマット!C22</f>
        <v>20○年○月</v>
      </c>
      <c r="D27" s="105" t="s">
        <v>205</v>
      </c>
      <c r="E27" s="47">
        <f>入力フォーマット!D22</f>
        <v>0</v>
      </c>
      <c r="F27" s="31">
        <f>入力フォーマット!E22</f>
        <v>0</v>
      </c>
      <c r="G27" s="21">
        <f>入力フォーマット!F22</f>
        <v>0</v>
      </c>
    </row>
    <row r="28" spans="2:9" ht="15" customHeight="1" x14ac:dyDescent="0.15">
      <c r="B28" s="57" t="s">
        <v>126</v>
      </c>
      <c r="C28" s="18" t="str">
        <f>入力フォーマット!C23</f>
        <v>20○年○月</v>
      </c>
      <c r="D28" s="105" t="s">
        <v>205</v>
      </c>
      <c r="E28" s="47">
        <f>入力フォーマット!D23</f>
        <v>0</v>
      </c>
      <c r="F28" s="31">
        <f>入力フォーマット!E23</f>
        <v>0</v>
      </c>
      <c r="G28" s="21">
        <f>入力フォーマット!F23</f>
        <v>0</v>
      </c>
    </row>
    <row r="29" spans="2:9" ht="15" customHeight="1" x14ac:dyDescent="0.15">
      <c r="B29" s="57" t="s">
        <v>127</v>
      </c>
      <c r="C29" s="18" t="str">
        <f>入力フォーマット!C24</f>
        <v>20○年○月</v>
      </c>
      <c r="D29" s="105" t="s">
        <v>205</v>
      </c>
      <c r="E29" s="47">
        <f>入力フォーマット!D24</f>
        <v>0</v>
      </c>
      <c r="F29" s="31">
        <f>入力フォーマット!E24</f>
        <v>0</v>
      </c>
      <c r="G29" s="21">
        <f>入力フォーマット!F24</f>
        <v>0</v>
      </c>
    </row>
    <row r="30" spans="2:9" ht="15" customHeight="1" x14ac:dyDescent="0.15">
      <c r="B30" s="57" t="s">
        <v>128</v>
      </c>
      <c r="C30" s="18" t="str">
        <f>入力フォーマット!C25</f>
        <v>20○年○月</v>
      </c>
      <c r="D30" s="105" t="s">
        <v>205</v>
      </c>
      <c r="E30" s="47">
        <f>入力フォーマット!D25</f>
        <v>0</v>
      </c>
      <c r="F30" s="31">
        <f>入力フォーマット!E25</f>
        <v>0</v>
      </c>
      <c r="G30" s="21">
        <f>入力フォーマット!F25</f>
        <v>0</v>
      </c>
      <c r="I30" s="15"/>
    </row>
    <row r="31" spans="2:9" ht="15" customHeight="1" x14ac:dyDescent="0.15">
      <c r="B31" s="57" t="s">
        <v>129</v>
      </c>
      <c r="C31" s="18" t="str">
        <f>入力フォーマット!C26</f>
        <v>20○年○月</v>
      </c>
      <c r="D31" s="105" t="s">
        <v>205</v>
      </c>
      <c r="E31" s="47">
        <f>入力フォーマット!D26</f>
        <v>0</v>
      </c>
      <c r="F31" s="31">
        <f>入力フォーマット!E26</f>
        <v>0</v>
      </c>
      <c r="G31" s="21">
        <f>入力フォーマット!F26</f>
        <v>0</v>
      </c>
      <c r="I31" s="15"/>
    </row>
    <row r="32" spans="2:9" ht="15" customHeight="1" x14ac:dyDescent="0.15">
      <c r="B32" s="57" t="s">
        <v>130</v>
      </c>
      <c r="C32" s="18" t="str">
        <f>入力フォーマット!C27</f>
        <v>20○年○月</v>
      </c>
      <c r="D32" s="105" t="s">
        <v>205</v>
      </c>
      <c r="E32" s="47">
        <f>入力フォーマット!D27</f>
        <v>0</v>
      </c>
      <c r="F32" s="31">
        <f>入力フォーマット!E27</f>
        <v>0</v>
      </c>
      <c r="G32" s="21">
        <f>入力フォーマット!F27</f>
        <v>0</v>
      </c>
    </row>
    <row r="33" spans="2:7" ht="15" customHeight="1" x14ac:dyDescent="0.15">
      <c r="B33" s="57" t="s">
        <v>131</v>
      </c>
      <c r="C33" s="18" t="str">
        <f>入力フォーマット!C28</f>
        <v>20○年○月</v>
      </c>
      <c r="D33" s="105" t="s">
        <v>205</v>
      </c>
      <c r="E33" s="47">
        <f>入力フォーマット!D28</f>
        <v>0</v>
      </c>
      <c r="F33" s="31">
        <f>入力フォーマット!E28</f>
        <v>0</v>
      </c>
      <c r="G33" s="21">
        <f>入力フォーマット!F28</f>
        <v>0</v>
      </c>
    </row>
    <row r="34" spans="2:7" ht="15" customHeight="1" x14ac:dyDescent="0.15">
      <c r="B34" s="57" t="s">
        <v>132</v>
      </c>
      <c r="C34" s="18" t="str">
        <f>入力フォーマット!C29</f>
        <v>20○年○月</v>
      </c>
      <c r="D34" s="105" t="s">
        <v>205</v>
      </c>
      <c r="E34" s="47">
        <f>入力フォーマット!D29</f>
        <v>0</v>
      </c>
      <c r="F34" s="31">
        <f>入力フォーマット!E29</f>
        <v>0</v>
      </c>
      <c r="G34" s="21">
        <f>入力フォーマット!F29</f>
        <v>0</v>
      </c>
    </row>
    <row r="35" spans="2:7" ht="15" customHeight="1" x14ac:dyDescent="0.15">
      <c r="B35" s="57" t="s">
        <v>133</v>
      </c>
      <c r="C35" s="18" t="str">
        <f>入力フォーマット!C30</f>
        <v>20○年○月</v>
      </c>
      <c r="D35" s="105" t="s">
        <v>205</v>
      </c>
      <c r="E35" s="47">
        <f>入力フォーマット!D30</f>
        <v>0</v>
      </c>
      <c r="F35" s="31">
        <f>入力フォーマット!E30</f>
        <v>0</v>
      </c>
      <c r="G35" s="21">
        <f>入力フォーマット!F30</f>
        <v>0</v>
      </c>
    </row>
    <row r="36" spans="2:7" ht="15" customHeight="1" x14ac:dyDescent="0.15">
      <c r="B36" s="57" t="s">
        <v>134</v>
      </c>
      <c r="C36" s="18" t="str">
        <f>入力フォーマット!C31</f>
        <v>20○年○月</v>
      </c>
      <c r="D36" s="105" t="s">
        <v>205</v>
      </c>
      <c r="E36" s="47">
        <f>入力フォーマット!D31</f>
        <v>0</v>
      </c>
      <c r="F36" s="31">
        <f>入力フォーマット!E31</f>
        <v>0</v>
      </c>
      <c r="G36" s="21">
        <f>入力フォーマット!F31</f>
        <v>0</v>
      </c>
    </row>
    <row r="37" spans="2:7" ht="15" customHeight="1" x14ac:dyDescent="0.15">
      <c r="B37" s="57" t="s">
        <v>135</v>
      </c>
      <c r="C37" s="18" t="str">
        <f>入力フォーマット!C32</f>
        <v>20○年○月</v>
      </c>
      <c r="D37" s="105" t="s">
        <v>205</v>
      </c>
      <c r="E37" s="47">
        <f>入力フォーマット!D32</f>
        <v>0</v>
      </c>
      <c r="F37" s="31">
        <f>入力フォーマット!E32</f>
        <v>0</v>
      </c>
      <c r="G37" s="21">
        <f>入力フォーマット!F32</f>
        <v>0</v>
      </c>
    </row>
    <row r="38" spans="2:7" ht="15" customHeight="1" x14ac:dyDescent="0.15">
      <c r="B38" s="57" t="s">
        <v>136</v>
      </c>
      <c r="C38" s="18" t="str">
        <f>入力フォーマット!C33</f>
        <v>20○年○月</v>
      </c>
      <c r="D38" s="105" t="s">
        <v>205</v>
      </c>
      <c r="E38" s="47">
        <f>入力フォーマット!D33</f>
        <v>0</v>
      </c>
      <c r="F38" s="31">
        <f>入力フォーマット!E33</f>
        <v>0</v>
      </c>
      <c r="G38" s="21">
        <f>入力フォーマット!F33</f>
        <v>0</v>
      </c>
    </row>
    <row r="39" spans="2:7" ht="15" customHeight="1" x14ac:dyDescent="0.15">
      <c r="B39" s="57" t="s">
        <v>137</v>
      </c>
      <c r="C39" s="18" t="str">
        <f>入力フォーマット!C34</f>
        <v>20○年○月</v>
      </c>
      <c r="D39" s="105" t="s">
        <v>205</v>
      </c>
      <c r="E39" s="47">
        <f>入力フォーマット!D34</f>
        <v>0</v>
      </c>
      <c r="F39" s="31">
        <f>入力フォーマット!E34</f>
        <v>0</v>
      </c>
      <c r="G39" s="21">
        <f>入力フォーマット!F34</f>
        <v>0</v>
      </c>
    </row>
    <row r="40" spans="2:7" ht="15" customHeight="1" x14ac:dyDescent="0.15">
      <c r="B40" s="57" t="s">
        <v>138</v>
      </c>
      <c r="C40" s="18" t="str">
        <f>入力フォーマット!C35</f>
        <v>20○年○月</v>
      </c>
      <c r="D40" s="105" t="s">
        <v>205</v>
      </c>
      <c r="E40" s="47">
        <f>入力フォーマット!D35</f>
        <v>0</v>
      </c>
      <c r="F40" s="31">
        <f>入力フォーマット!E35</f>
        <v>0</v>
      </c>
      <c r="G40" s="21">
        <f>入力フォーマット!F35</f>
        <v>0</v>
      </c>
    </row>
    <row r="41" spans="2:7" ht="15" customHeight="1" x14ac:dyDescent="0.15">
      <c r="B41" s="57" t="s">
        <v>139</v>
      </c>
      <c r="C41" s="18" t="str">
        <f>入力フォーマット!C36</f>
        <v>20○年○月</v>
      </c>
      <c r="D41" s="105" t="s">
        <v>205</v>
      </c>
      <c r="E41" s="47">
        <f>入力フォーマット!D36</f>
        <v>0</v>
      </c>
      <c r="F41" s="31">
        <f>入力フォーマット!E36</f>
        <v>0</v>
      </c>
      <c r="G41" s="21">
        <f>入力フォーマット!F36</f>
        <v>0</v>
      </c>
    </row>
    <row r="42" spans="2:7" ht="15" customHeight="1" x14ac:dyDescent="0.15">
      <c r="B42" s="57" t="s">
        <v>140</v>
      </c>
      <c r="C42" s="18" t="str">
        <f>入力フォーマット!C37</f>
        <v>20○年○月</v>
      </c>
      <c r="D42" s="105" t="s">
        <v>205</v>
      </c>
      <c r="E42" s="47">
        <f>入力フォーマット!D37</f>
        <v>0</v>
      </c>
      <c r="F42" s="31">
        <f>入力フォーマット!E37</f>
        <v>0</v>
      </c>
      <c r="G42" s="21">
        <f>入力フォーマット!F37</f>
        <v>0</v>
      </c>
    </row>
    <row r="43" spans="2:7" ht="15" customHeight="1" x14ac:dyDescent="0.15">
      <c r="B43" s="57" t="s">
        <v>141</v>
      </c>
      <c r="C43" s="18" t="str">
        <f>入力フォーマット!C38</f>
        <v>20○年○月</v>
      </c>
      <c r="D43" s="105" t="s">
        <v>205</v>
      </c>
      <c r="E43" s="47">
        <f>入力フォーマット!D38</f>
        <v>0</v>
      </c>
      <c r="F43" s="31">
        <f>入力フォーマット!E38</f>
        <v>0</v>
      </c>
      <c r="G43" s="21">
        <f>入力フォーマット!F38</f>
        <v>0</v>
      </c>
    </row>
    <row r="44" spans="2:7" ht="15" customHeight="1" x14ac:dyDescent="0.15">
      <c r="B44" s="57" t="s">
        <v>142</v>
      </c>
      <c r="C44" s="18" t="str">
        <f>入力フォーマット!C39</f>
        <v>20○年○月</v>
      </c>
      <c r="D44" s="105" t="s">
        <v>205</v>
      </c>
      <c r="E44" s="47">
        <f>入力フォーマット!D39</f>
        <v>0</v>
      </c>
      <c r="F44" s="31">
        <f>入力フォーマット!E39</f>
        <v>0</v>
      </c>
      <c r="G44" s="21">
        <f>入力フォーマット!F39</f>
        <v>0</v>
      </c>
    </row>
    <row r="45" spans="2:7" ht="15" customHeight="1" x14ac:dyDescent="0.15">
      <c r="B45" s="57" t="s">
        <v>143</v>
      </c>
      <c r="C45" s="18" t="str">
        <f>入力フォーマット!C40</f>
        <v>20○年○月</v>
      </c>
      <c r="D45" s="105" t="s">
        <v>205</v>
      </c>
      <c r="E45" s="47">
        <f>入力フォーマット!D40</f>
        <v>0</v>
      </c>
      <c r="F45" s="31">
        <f>入力フォーマット!E40</f>
        <v>0</v>
      </c>
      <c r="G45" s="21">
        <f>入力フォーマット!F40</f>
        <v>0</v>
      </c>
    </row>
    <row r="46" spans="2:7" ht="15" customHeight="1" x14ac:dyDescent="0.15">
      <c r="B46" s="57" t="s">
        <v>144</v>
      </c>
      <c r="C46" s="18" t="str">
        <f>入力フォーマット!C41</f>
        <v>20○年○月</v>
      </c>
      <c r="D46" s="105" t="s">
        <v>205</v>
      </c>
      <c r="E46" s="47">
        <f>入力フォーマット!D41</f>
        <v>0</v>
      </c>
      <c r="F46" s="31">
        <f>入力フォーマット!E41</f>
        <v>0</v>
      </c>
      <c r="G46" s="21">
        <f>入力フォーマット!F41</f>
        <v>0</v>
      </c>
    </row>
    <row r="47" spans="2:7" ht="15" customHeight="1" x14ac:dyDescent="0.15">
      <c r="B47" s="57" t="s">
        <v>145</v>
      </c>
      <c r="C47" s="18" t="str">
        <f>入力フォーマット!C42</f>
        <v>20○年○月</v>
      </c>
      <c r="D47" s="105" t="s">
        <v>205</v>
      </c>
      <c r="E47" s="47">
        <f>入力フォーマット!D42</f>
        <v>0</v>
      </c>
      <c r="F47" s="31">
        <f>入力フォーマット!E42</f>
        <v>0</v>
      </c>
      <c r="G47" s="21">
        <f>入力フォーマット!F42</f>
        <v>0</v>
      </c>
    </row>
    <row r="48" spans="2:7" ht="15" customHeight="1" x14ac:dyDescent="0.15">
      <c r="B48" s="57" t="s">
        <v>146</v>
      </c>
      <c r="C48" s="18" t="str">
        <f>入力フォーマット!C43</f>
        <v>20○年○月</v>
      </c>
      <c r="D48" s="105" t="s">
        <v>205</v>
      </c>
      <c r="E48" s="47">
        <f>入力フォーマット!D43</f>
        <v>0</v>
      </c>
      <c r="F48" s="31">
        <f>入力フォーマット!E43</f>
        <v>0</v>
      </c>
      <c r="G48" s="21">
        <f>入力フォーマット!F43</f>
        <v>0</v>
      </c>
    </row>
    <row r="49" spans="2:7" ht="15" customHeight="1" x14ac:dyDescent="0.15">
      <c r="B49" s="57" t="s">
        <v>147</v>
      </c>
      <c r="C49" s="18" t="str">
        <f>入力フォーマット!C44</f>
        <v>20○年○月</v>
      </c>
      <c r="D49" s="105" t="s">
        <v>205</v>
      </c>
      <c r="E49" s="47">
        <f>入力フォーマット!D44</f>
        <v>0</v>
      </c>
      <c r="F49" s="31">
        <f>入力フォーマット!E44</f>
        <v>0</v>
      </c>
      <c r="G49" s="21">
        <f>入力フォーマット!F44</f>
        <v>0</v>
      </c>
    </row>
    <row r="50" spans="2:7" ht="15" customHeight="1" x14ac:dyDescent="0.15">
      <c r="B50" s="57" t="s">
        <v>148</v>
      </c>
      <c r="C50" s="18" t="str">
        <f>入力フォーマット!C45</f>
        <v>20○年○月</v>
      </c>
      <c r="D50" s="105" t="s">
        <v>205</v>
      </c>
      <c r="E50" s="47">
        <f>入力フォーマット!D45</f>
        <v>0</v>
      </c>
      <c r="F50" s="31">
        <f>入力フォーマット!E45</f>
        <v>0</v>
      </c>
      <c r="G50" s="21">
        <f>入力フォーマット!F45</f>
        <v>0</v>
      </c>
    </row>
    <row r="51" spans="2:7" ht="15" customHeight="1" x14ac:dyDescent="0.15">
      <c r="B51" s="57" t="s">
        <v>149</v>
      </c>
      <c r="C51" s="18" t="str">
        <f>入力フォーマット!C46</f>
        <v>20○年○月</v>
      </c>
      <c r="D51" s="105" t="s">
        <v>205</v>
      </c>
      <c r="E51" s="47">
        <f>入力フォーマット!D46</f>
        <v>0</v>
      </c>
      <c r="F51" s="31">
        <f>入力フォーマット!E46</f>
        <v>0</v>
      </c>
      <c r="G51" s="21">
        <f>入力フォーマット!F46</f>
        <v>0</v>
      </c>
    </row>
    <row r="52" spans="2:7" ht="15" customHeight="1" x14ac:dyDescent="0.15">
      <c r="B52" s="57" t="s">
        <v>150</v>
      </c>
      <c r="C52" s="18" t="str">
        <f>入力フォーマット!C47</f>
        <v>20○年○月</v>
      </c>
      <c r="D52" s="105" t="s">
        <v>205</v>
      </c>
      <c r="E52" s="47">
        <f>入力フォーマット!D47</f>
        <v>0</v>
      </c>
      <c r="F52" s="31">
        <f>入力フォーマット!E47</f>
        <v>0</v>
      </c>
      <c r="G52" s="21">
        <f>入力フォーマット!F47</f>
        <v>0</v>
      </c>
    </row>
    <row r="53" spans="2:7" ht="15" customHeight="1" x14ac:dyDescent="0.15">
      <c r="B53" s="224" t="s">
        <v>16</v>
      </c>
      <c r="C53" s="225"/>
      <c r="D53" s="226"/>
      <c r="E53" s="47">
        <f>入力フォーマット!D48</f>
        <v>0</v>
      </c>
      <c r="F53" s="31">
        <f>入力フォーマット!E48</f>
        <v>0</v>
      </c>
      <c r="G53" s="22"/>
    </row>
    <row r="54" spans="2:7" s="10" customFormat="1" ht="15" customHeight="1" thickBot="1" x14ac:dyDescent="0.2">
      <c r="B54" s="227" t="s">
        <v>17</v>
      </c>
      <c r="C54" s="228"/>
      <c r="D54" s="229"/>
      <c r="E54" s="220">
        <f>E11+E12+E53+F53</f>
        <v>0</v>
      </c>
      <c r="F54" s="221"/>
      <c r="G54" s="98"/>
    </row>
  </sheetData>
  <mergeCells count="4">
    <mergeCell ref="E54:F54"/>
    <mergeCell ref="C9:D9"/>
    <mergeCell ref="B53:D53"/>
    <mergeCell ref="B54:D54"/>
  </mergeCells>
  <phoneticPr fontId="2"/>
  <pageMargins left="0.70866141732283472" right="0.70866141732283472" top="0.55118110236220474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zoomScaleNormal="100" workbookViewId="0">
      <selection activeCell="M18" sqref="M18"/>
    </sheetView>
  </sheetViews>
  <sheetFormatPr defaultRowHeight="13.5" x14ac:dyDescent="0.15"/>
  <cols>
    <col min="1" max="1" width="6.625" style="1" customWidth="1"/>
    <col min="2" max="2" width="17.5" style="1" customWidth="1"/>
    <col min="3" max="3" width="14" style="1" customWidth="1"/>
    <col min="4" max="4" width="6.875" style="1" customWidth="1"/>
    <col min="5" max="6" width="13.125" style="4" customWidth="1"/>
    <col min="7" max="8" width="13.125" style="1" customWidth="1"/>
    <col min="9" max="9" width="13.125" style="4" customWidth="1"/>
    <col min="10" max="10" width="13.125" style="1" customWidth="1"/>
    <col min="11" max="16384" width="9" style="1"/>
  </cols>
  <sheetData>
    <row r="1" spans="1:10" x14ac:dyDescent="0.15">
      <c r="A1" s="1" t="s">
        <v>42</v>
      </c>
      <c r="B1" s="2" t="s">
        <v>43</v>
      </c>
    </row>
    <row r="2" spans="1:10" ht="9" customHeight="1" x14ac:dyDescent="0.15">
      <c r="A2" s="10"/>
    </row>
    <row r="3" spans="1:10" s="12" customFormat="1" ht="17.25" customHeight="1" x14ac:dyDescent="0.15">
      <c r="A3" s="1"/>
      <c r="B3" s="242" t="s">
        <v>3</v>
      </c>
      <c r="C3" s="233" t="s">
        <v>4</v>
      </c>
      <c r="D3" s="234"/>
      <c r="E3" s="244" t="s">
        <v>44</v>
      </c>
      <c r="F3" s="245"/>
      <c r="G3" s="246"/>
      <c r="H3" s="230" t="s">
        <v>45</v>
      </c>
      <c r="I3" s="231"/>
      <c r="J3" s="232"/>
    </row>
    <row r="4" spans="1:10" s="12" customFormat="1" ht="30.75" customHeight="1" x14ac:dyDescent="0.15">
      <c r="B4" s="243"/>
      <c r="C4" s="235"/>
      <c r="D4" s="236"/>
      <c r="E4" s="35" t="s">
        <v>46</v>
      </c>
      <c r="F4" s="35" t="s">
        <v>47</v>
      </c>
      <c r="G4" s="36" t="s">
        <v>48</v>
      </c>
      <c r="H4" s="37" t="s">
        <v>49</v>
      </c>
      <c r="I4" s="35" t="s">
        <v>50</v>
      </c>
      <c r="J4" s="38" t="s">
        <v>51</v>
      </c>
    </row>
    <row r="5" spans="1:10" s="12" customFormat="1" ht="15" customHeight="1" x14ac:dyDescent="0.15">
      <c r="B5" s="17" t="s">
        <v>10</v>
      </c>
      <c r="C5" s="240"/>
      <c r="D5" s="241"/>
      <c r="E5" s="149"/>
      <c r="F5" s="149"/>
      <c r="G5" s="150"/>
      <c r="H5" s="129">
        <f>E46</f>
        <v>0</v>
      </c>
      <c r="I5" s="129">
        <f>F46</f>
        <v>0</v>
      </c>
      <c r="J5" s="130">
        <f>H5+I5</f>
        <v>0</v>
      </c>
    </row>
    <row r="6" spans="1:10" ht="15" customHeight="1" x14ac:dyDescent="0.15">
      <c r="B6" s="17" t="s">
        <v>52</v>
      </c>
      <c r="C6" s="18" t="str">
        <f>入力フォーマット!C8</f>
        <v>20○年○月</v>
      </c>
      <c r="D6" s="135" t="s">
        <v>212</v>
      </c>
      <c r="E6" s="31">
        <f>入力フォーマット!I8</f>
        <v>0</v>
      </c>
      <c r="F6" s="31">
        <f>入力フォーマット!J8</f>
        <v>0</v>
      </c>
      <c r="G6" s="31">
        <f>E6+F6</f>
        <v>0</v>
      </c>
      <c r="H6" s="129">
        <f>H5-E6</f>
        <v>0</v>
      </c>
      <c r="I6" s="129">
        <f>I5-F6</f>
        <v>0</v>
      </c>
      <c r="J6" s="130">
        <f t="shared" ref="J6:J45" si="0">H6+I6</f>
        <v>0</v>
      </c>
    </row>
    <row r="7" spans="1:10" ht="15" customHeight="1" x14ac:dyDescent="0.15">
      <c r="B7" s="17" t="s">
        <v>152</v>
      </c>
      <c r="C7" s="18" t="str">
        <f>入力フォーマット!C9</f>
        <v>20○年○月</v>
      </c>
      <c r="D7" s="135" t="s">
        <v>211</v>
      </c>
      <c r="E7" s="31">
        <f>入力フォーマット!I9</f>
        <v>0</v>
      </c>
      <c r="F7" s="31">
        <f>入力フォーマット!J9</f>
        <v>0</v>
      </c>
      <c r="G7" s="31">
        <f t="shared" ref="G7:G45" si="1">E7+F7</f>
        <v>0</v>
      </c>
      <c r="H7" s="129">
        <f t="shared" ref="H7:H45" si="2">H6-E7</f>
        <v>0</v>
      </c>
      <c r="I7" s="129">
        <f t="shared" ref="I7:I45" si="3">I6-F7</f>
        <v>0</v>
      </c>
      <c r="J7" s="130">
        <f t="shared" si="0"/>
        <v>0</v>
      </c>
    </row>
    <row r="8" spans="1:10" ht="15" customHeight="1" x14ac:dyDescent="0.15">
      <c r="B8" s="17" t="s">
        <v>153</v>
      </c>
      <c r="C8" s="18" t="str">
        <f>入力フォーマット!C10</f>
        <v>20○年○月</v>
      </c>
      <c r="D8" s="135" t="s">
        <v>211</v>
      </c>
      <c r="E8" s="31">
        <f>入力フォーマット!I10</f>
        <v>0</v>
      </c>
      <c r="F8" s="31">
        <f>入力フォーマット!J10</f>
        <v>0</v>
      </c>
      <c r="G8" s="31">
        <f t="shared" si="1"/>
        <v>0</v>
      </c>
      <c r="H8" s="129">
        <f t="shared" si="2"/>
        <v>0</v>
      </c>
      <c r="I8" s="129">
        <f t="shared" si="3"/>
        <v>0</v>
      </c>
      <c r="J8" s="130">
        <f t="shared" si="0"/>
        <v>0</v>
      </c>
    </row>
    <row r="9" spans="1:10" ht="15" customHeight="1" x14ac:dyDescent="0.15">
      <c r="B9" s="17" t="s">
        <v>154</v>
      </c>
      <c r="C9" s="18" t="str">
        <f>入力フォーマット!C11</f>
        <v>20○年○月</v>
      </c>
      <c r="D9" s="135" t="s">
        <v>211</v>
      </c>
      <c r="E9" s="31">
        <f>入力フォーマット!I11</f>
        <v>0</v>
      </c>
      <c r="F9" s="31">
        <f>入力フォーマット!J11</f>
        <v>0</v>
      </c>
      <c r="G9" s="31">
        <f t="shared" si="1"/>
        <v>0</v>
      </c>
      <c r="H9" s="129">
        <f t="shared" si="2"/>
        <v>0</v>
      </c>
      <c r="I9" s="129">
        <f t="shared" si="3"/>
        <v>0</v>
      </c>
      <c r="J9" s="130">
        <f t="shared" si="0"/>
        <v>0</v>
      </c>
    </row>
    <row r="10" spans="1:10" ht="15" customHeight="1" x14ac:dyDescent="0.15">
      <c r="B10" s="17" t="s">
        <v>155</v>
      </c>
      <c r="C10" s="18" t="str">
        <f>入力フォーマット!C12</f>
        <v>20○年○月</v>
      </c>
      <c r="D10" s="107" t="s">
        <v>211</v>
      </c>
      <c r="E10" s="31">
        <f>入力フォーマット!I12</f>
        <v>0</v>
      </c>
      <c r="F10" s="31">
        <f>入力フォーマット!J12</f>
        <v>0</v>
      </c>
      <c r="G10" s="31">
        <f t="shared" si="1"/>
        <v>0</v>
      </c>
      <c r="H10" s="129">
        <f t="shared" si="2"/>
        <v>0</v>
      </c>
      <c r="I10" s="129">
        <f t="shared" si="3"/>
        <v>0</v>
      </c>
      <c r="J10" s="130">
        <f t="shared" si="0"/>
        <v>0</v>
      </c>
    </row>
    <row r="11" spans="1:10" ht="15" customHeight="1" x14ac:dyDescent="0.15">
      <c r="B11" s="17" t="s">
        <v>156</v>
      </c>
      <c r="C11" s="18" t="str">
        <f>入力フォーマット!C13</f>
        <v>20○年○月</v>
      </c>
      <c r="D11" s="107" t="s">
        <v>211</v>
      </c>
      <c r="E11" s="31">
        <f>入力フォーマット!I13</f>
        <v>0</v>
      </c>
      <c r="F11" s="31">
        <f>入力フォーマット!J13</f>
        <v>0</v>
      </c>
      <c r="G11" s="31">
        <f t="shared" si="1"/>
        <v>0</v>
      </c>
      <c r="H11" s="129">
        <f t="shared" si="2"/>
        <v>0</v>
      </c>
      <c r="I11" s="129">
        <f t="shared" si="3"/>
        <v>0</v>
      </c>
      <c r="J11" s="130">
        <f t="shared" si="0"/>
        <v>0</v>
      </c>
    </row>
    <row r="12" spans="1:10" ht="15" customHeight="1" x14ac:dyDescent="0.15">
      <c r="B12" s="17" t="s">
        <v>157</v>
      </c>
      <c r="C12" s="18" t="str">
        <f>入力フォーマット!C14</f>
        <v>20○年○月</v>
      </c>
      <c r="D12" s="107" t="s">
        <v>211</v>
      </c>
      <c r="E12" s="31">
        <f>入力フォーマット!I14</f>
        <v>0</v>
      </c>
      <c r="F12" s="31">
        <f>入力フォーマット!J14</f>
        <v>0</v>
      </c>
      <c r="G12" s="31">
        <f t="shared" si="1"/>
        <v>0</v>
      </c>
      <c r="H12" s="129">
        <f t="shared" si="2"/>
        <v>0</v>
      </c>
      <c r="I12" s="129">
        <f t="shared" si="3"/>
        <v>0</v>
      </c>
      <c r="J12" s="130">
        <f t="shared" si="0"/>
        <v>0</v>
      </c>
    </row>
    <row r="13" spans="1:10" ht="15" customHeight="1" x14ac:dyDescent="0.15">
      <c r="B13" s="17" t="s">
        <v>158</v>
      </c>
      <c r="C13" s="18" t="str">
        <f>入力フォーマット!C15</f>
        <v>20○年○月</v>
      </c>
      <c r="D13" s="107" t="s">
        <v>211</v>
      </c>
      <c r="E13" s="31">
        <f>入力フォーマット!I15</f>
        <v>0</v>
      </c>
      <c r="F13" s="31">
        <f>入力フォーマット!J15</f>
        <v>0</v>
      </c>
      <c r="G13" s="31">
        <f t="shared" si="1"/>
        <v>0</v>
      </c>
      <c r="H13" s="129">
        <f t="shared" si="2"/>
        <v>0</v>
      </c>
      <c r="I13" s="129">
        <f t="shared" si="3"/>
        <v>0</v>
      </c>
      <c r="J13" s="130">
        <f t="shared" si="0"/>
        <v>0</v>
      </c>
    </row>
    <row r="14" spans="1:10" ht="15" customHeight="1" x14ac:dyDescent="0.15">
      <c r="B14" s="17" t="s">
        <v>159</v>
      </c>
      <c r="C14" s="18" t="str">
        <f>入力フォーマット!C16</f>
        <v>20○年○月</v>
      </c>
      <c r="D14" s="107" t="s">
        <v>211</v>
      </c>
      <c r="E14" s="31">
        <f>入力フォーマット!I16</f>
        <v>0</v>
      </c>
      <c r="F14" s="31">
        <f>入力フォーマット!J16</f>
        <v>0</v>
      </c>
      <c r="G14" s="31">
        <f t="shared" si="1"/>
        <v>0</v>
      </c>
      <c r="H14" s="129">
        <f t="shared" si="2"/>
        <v>0</v>
      </c>
      <c r="I14" s="129">
        <f t="shared" si="3"/>
        <v>0</v>
      </c>
      <c r="J14" s="130">
        <f t="shared" si="0"/>
        <v>0</v>
      </c>
    </row>
    <row r="15" spans="1:10" ht="15" customHeight="1" x14ac:dyDescent="0.15">
      <c r="B15" s="17" t="s">
        <v>160</v>
      </c>
      <c r="C15" s="18" t="str">
        <f>入力フォーマット!C17</f>
        <v>20○年○月</v>
      </c>
      <c r="D15" s="107" t="s">
        <v>211</v>
      </c>
      <c r="E15" s="31">
        <f>入力フォーマット!I17</f>
        <v>0</v>
      </c>
      <c r="F15" s="31">
        <f>入力フォーマット!J17</f>
        <v>0</v>
      </c>
      <c r="G15" s="31">
        <f t="shared" si="1"/>
        <v>0</v>
      </c>
      <c r="H15" s="129">
        <f t="shared" si="2"/>
        <v>0</v>
      </c>
      <c r="I15" s="129">
        <f t="shared" si="3"/>
        <v>0</v>
      </c>
      <c r="J15" s="130">
        <f t="shared" si="0"/>
        <v>0</v>
      </c>
    </row>
    <row r="16" spans="1:10" ht="15" customHeight="1" x14ac:dyDescent="0.15">
      <c r="B16" s="17" t="s">
        <v>161</v>
      </c>
      <c r="C16" s="18" t="str">
        <f>入力フォーマット!C18</f>
        <v>20○年○月</v>
      </c>
      <c r="D16" s="107" t="s">
        <v>211</v>
      </c>
      <c r="E16" s="31">
        <f>入力フォーマット!I18</f>
        <v>0</v>
      </c>
      <c r="F16" s="31">
        <f>入力フォーマット!J18</f>
        <v>0</v>
      </c>
      <c r="G16" s="31">
        <f t="shared" si="1"/>
        <v>0</v>
      </c>
      <c r="H16" s="129">
        <f t="shared" si="2"/>
        <v>0</v>
      </c>
      <c r="I16" s="129">
        <f t="shared" si="3"/>
        <v>0</v>
      </c>
      <c r="J16" s="130">
        <f t="shared" si="0"/>
        <v>0</v>
      </c>
    </row>
    <row r="17" spans="2:10" ht="15" customHeight="1" x14ac:dyDescent="0.15">
      <c r="B17" s="17" t="s">
        <v>162</v>
      </c>
      <c r="C17" s="18" t="str">
        <f>入力フォーマット!C19</f>
        <v>20○年○月</v>
      </c>
      <c r="D17" s="107" t="s">
        <v>211</v>
      </c>
      <c r="E17" s="31">
        <f>入力フォーマット!I19</f>
        <v>0</v>
      </c>
      <c r="F17" s="31">
        <f>入力フォーマット!J19</f>
        <v>0</v>
      </c>
      <c r="G17" s="31">
        <f t="shared" si="1"/>
        <v>0</v>
      </c>
      <c r="H17" s="129">
        <f t="shared" si="2"/>
        <v>0</v>
      </c>
      <c r="I17" s="129">
        <f t="shared" si="3"/>
        <v>0</v>
      </c>
      <c r="J17" s="130">
        <f t="shared" si="0"/>
        <v>0</v>
      </c>
    </row>
    <row r="18" spans="2:10" ht="15" customHeight="1" x14ac:dyDescent="0.15">
      <c r="B18" s="17" t="s">
        <v>163</v>
      </c>
      <c r="C18" s="18" t="str">
        <f>入力フォーマット!C20</f>
        <v>20○年○月</v>
      </c>
      <c r="D18" s="107" t="s">
        <v>211</v>
      </c>
      <c r="E18" s="31">
        <f>入力フォーマット!I20</f>
        <v>0</v>
      </c>
      <c r="F18" s="31">
        <f>入力フォーマット!J20</f>
        <v>0</v>
      </c>
      <c r="G18" s="31">
        <f t="shared" si="1"/>
        <v>0</v>
      </c>
      <c r="H18" s="129">
        <f t="shared" si="2"/>
        <v>0</v>
      </c>
      <c r="I18" s="129">
        <f t="shared" si="3"/>
        <v>0</v>
      </c>
      <c r="J18" s="130">
        <f t="shared" si="0"/>
        <v>0</v>
      </c>
    </row>
    <row r="19" spans="2:10" ht="15" customHeight="1" x14ac:dyDescent="0.15">
      <c r="B19" s="17" t="s">
        <v>164</v>
      </c>
      <c r="C19" s="18" t="str">
        <f>入力フォーマット!C21</f>
        <v>20○年○月</v>
      </c>
      <c r="D19" s="107" t="s">
        <v>211</v>
      </c>
      <c r="E19" s="31">
        <f>入力フォーマット!I21</f>
        <v>0</v>
      </c>
      <c r="F19" s="31">
        <f>入力フォーマット!J21</f>
        <v>0</v>
      </c>
      <c r="G19" s="31">
        <f t="shared" si="1"/>
        <v>0</v>
      </c>
      <c r="H19" s="129">
        <f t="shared" si="2"/>
        <v>0</v>
      </c>
      <c r="I19" s="129">
        <f t="shared" si="3"/>
        <v>0</v>
      </c>
      <c r="J19" s="130">
        <f t="shared" si="0"/>
        <v>0</v>
      </c>
    </row>
    <row r="20" spans="2:10" ht="15" customHeight="1" x14ac:dyDescent="0.15">
      <c r="B20" s="17" t="s">
        <v>165</v>
      </c>
      <c r="C20" s="18" t="str">
        <f>入力フォーマット!C22</f>
        <v>20○年○月</v>
      </c>
      <c r="D20" s="107" t="s">
        <v>211</v>
      </c>
      <c r="E20" s="31">
        <f>入力フォーマット!I22</f>
        <v>0</v>
      </c>
      <c r="F20" s="31">
        <f>入力フォーマット!J22</f>
        <v>0</v>
      </c>
      <c r="G20" s="31">
        <f t="shared" si="1"/>
        <v>0</v>
      </c>
      <c r="H20" s="129">
        <f t="shared" si="2"/>
        <v>0</v>
      </c>
      <c r="I20" s="129">
        <f t="shared" si="3"/>
        <v>0</v>
      </c>
      <c r="J20" s="130">
        <f t="shared" si="0"/>
        <v>0</v>
      </c>
    </row>
    <row r="21" spans="2:10" ht="15" customHeight="1" x14ac:dyDescent="0.15">
      <c r="B21" s="17" t="s">
        <v>166</v>
      </c>
      <c r="C21" s="18" t="str">
        <f>入力フォーマット!C23</f>
        <v>20○年○月</v>
      </c>
      <c r="D21" s="107" t="s">
        <v>211</v>
      </c>
      <c r="E21" s="31">
        <f>入力フォーマット!I23</f>
        <v>0</v>
      </c>
      <c r="F21" s="31">
        <f>入力フォーマット!J23</f>
        <v>0</v>
      </c>
      <c r="G21" s="31">
        <f t="shared" si="1"/>
        <v>0</v>
      </c>
      <c r="H21" s="129">
        <f t="shared" si="2"/>
        <v>0</v>
      </c>
      <c r="I21" s="129">
        <f t="shared" si="3"/>
        <v>0</v>
      </c>
      <c r="J21" s="130">
        <f t="shared" si="0"/>
        <v>0</v>
      </c>
    </row>
    <row r="22" spans="2:10" ht="15" customHeight="1" x14ac:dyDescent="0.15">
      <c r="B22" s="17" t="s">
        <v>167</v>
      </c>
      <c r="C22" s="18" t="str">
        <f>入力フォーマット!C24</f>
        <v>20○年○月</v>
      </c>
      <c r="D22" s="107" t="s">
        <v>211</v>
      </c>
      <c r="E22" s="31">
        <f>入力フォーマット!I24</f>
        <v>0</v>
      </c>
      <c r="F22" s="31">
        <f>入力フォーマット!J24</f>
        <v>0</v>
      </c>
      <c r="G22" s="31">
        <f t="shared" si="1"/>
        <v>0</v>
      </c>
      <c r="H22" s="129">
        <f t="shared" si="2"/>
        <v>0</v>
      </c>
      <c r="I22" s="129">
        <f t="shared" si="3"/>
        <v>0</v>
      </c>
      <c r="J22" s="130">
        <f t="shared" si="0"/>
        <v>0</v>
      </c>
    </row>
    <row r="23" spans="2:10" ht="15" customHeight="1" x14ac:dyDescent="0.15">
      <c r="B23" s="17" t="s">
        <v>168</v>
      </c>
      <c r="C23" s="18" t="str">
        <f>入力フォーマット!C25</f>
        <v>20○年○月</v>
      </c>
      <c r="D23" s="107" t="s">
        <v>211</v>
      </c>
      <c r="E23" s="31">
        <f>入力フォーマット!I25</f>
        <v>0</v>
      </c>
      <c r="F23" s="31">
        <f>入力フォーマット!J25</f>
        <v>0</v>
      </c>
      <c r="G23" s="31">
        <f t="shared" si="1"/>
        <v>0</v>
      </c>
      <c r="H23" s="129">
        <f t="shared" si="2"/>
        <v>0</v>
      </c>
      <c r="I23" s="129">
        <f t="shared" si="3"/>
        <v>0</v>
      </c>
      <c r="J23" s="130">
        <f t="shared" si="0"/>
        <v>0</v>
      </c>
    </row>
    <row r="24" spans="2:10" ht="15" customHeight="1" x14ac:dyDescent="0.15">
      <c r="B24" s="17" t="s">
        <v>169</v>
      </c>
      <c r="C24" s="18" t="str">
        <f>入力フォーマット!C26</f>
        <v>20○年○月</v>
      </c>
      <c r="D24" s="107" t="s">
        <v>211</v>
      </c>
      <c r="E24" s="31">
        <f>入力フォーマット!I26</f>
        <v>0</v>
      </c>
      <c r="F24" s="31">
        <f>入力フォーマット!J26</f>
        <v>0</v>
      </c>
      <c r="G24" s="31">
        <f t="shared" si="1"/>
        <v>0</v>
      </c>
      <c r="H24" s="129">
        <f t="shared" si="2"/>
        <v>0</v>
      </c>
      <c r="I24" s="129">
        <f t="shared" si="3"/>
        <v>0</v>
      </c>
      <c r="J24" s="130">
        <f t="shared" si="0"/>
        <v>0</v>
      </c>
    </row>
    <row r="25" spans="2:10" ht="15" customHeight="1" x14ac:dyDescent="0.15">
      <c r="B25" s="17" t="s">
        <v>170</v>
      </c>
      <c r="C25" s="18" t="str">
        <f>入力フォーマット!C27</f>
        <v>20○年○月</v>
      </c>
      <c r="D25" s="107" t="s">
        <v>211</v>
      </c>
      <c r="E25" s="31">
        <f>入力フォーマット!I27</f>
        <v>0</v>
      </c>
      <c r="F25" s="31">
        <f>入力フォーマット!J27</f>
        <v>0</v>
      </c>
      <c r="G25" s="31">
        <f t="shared" si="1"/>
        <v>0</v>
      </c>
      <c r="H25" s="129">
        <f t="shared" si="2"/>
        <v>0</v>
      </c>
      <c r="I25" s="129">
        <f t="shared" si="3"/>
        <v>0</v>
      </c>
      <c r="J25" s="130">
        <f t="shared" si="0"/>
        <v>0</v>
      </c>
    </row>
    <row r="26" spans="2:10" ht="15" customHeight="1" x14ac:dyDescent="0.15">
      <c r="B26" s="17" t="s">
        <v>171</v>
      </c>
      <c r="C26" s="18" t="str">
        <f>入力フォーマット!C28</f>
        <v>20○年○月</v>
      </c>
      <c r="D26" s="107" t="s">
        <v>211</v>
      </c>
      <c r="E26" s="31">
        <f>入力フォーマット!I28</f>
        <v>0</v>
      </c>
      <c r="F26" s="31">
        <f>入力フォーマット!J28</f>
        <v>0</v>
      </c>
      <c r="G26" s="31">
        <f t="shared" si="1"/>
        <v>0</v>
      </c>
      <c r="H26" s="129">
        <f t="shared" si="2"/>
        <v>0</v>
      </c>
      <c r="I26" s="129">
        <f t="shared" si="3"/>
        <v>0</v>
      </c>
      <c r="J26" s="130">
        <f t="shared" si="0"/>
        <v>0</v>
      </c>
    </row>
    <row r="27" spans="2:10" ht="15" customHeight="1" x14ac:dyDescent="0.15">
      <c r="B27" s="17" t="s">
        <v>172</v>
      </c>
      <c r="C27" s="18" t="str">
        <f>入力フォーマット!C29</f>
        <v>20○年○月</v>
      </c>
      <c r="D27" s="107" t="s">
        <v>211</v>
      </c>
      <c r="E27" s="31">
        <f>入力フォーマット!I29</f>
        <v>0</v>
      </c>
      <c r="F27" s="31">
        <f>入力フォーマット!J29</f>
        <v>0</v>
      </c>
      <c r="G27" s="31">
        <f t="shared" si="1"/>
        <v>0</v>
      </c>
      <c r="H27" s="129">
        <f t="shared" si="2"/>
        <v>0</v>
      </c>
      <c r="I27" s="129">
        <f t="shared" si="3"/>
        <v>0</v>
      </c>
      <c r="J27" s="130">
        <f t="shared" si="0"/>
        <v>0</v>
      </c>
    </row>
    <row r="28" spans="2:10" ht="15" customHeight="1" x14ac:dyDescent="0.15">
      <c r="B28" s="17" t="s">
        <v>173</v>
      </c>
      <c r="C28" s="18" t="str">
        <f>入力フォーマット!C30</f>
        <v>20○年○月</v>
      </c>
      <c r="D28" s="107" t="s">
        <v>211</v>
      </c>
      <c r="E28" s="31">
        <f>入力フォーマット!I30</f>
        <v>0</v>
      </c>
      <c r="F28" s="31">
        <f>入力フォーマット!J30</f>
        <v>0</v>
      </c>
      <c r="G28" s="31">
        <f t="shared" si="1"/>
        <v>0</v>
      </c>
      <c r="H28" s="129">
        <f t="shared" si="2"/>
        <v>0</v>
      </c>
      <c r="I28" s="129">
        <f t="shared" si="3"/>
        <v>0</v>
      </c>
      <c r="J28" s="130">
        <f t="shared" si="0"/>
        <v>0</v>
      </c>
    </row>
    <row r="29" spans="2:10" ht="15" customHeight="1" x14ac:dyDescent="0.15">
      <c r="B29" s="17" t="s">
        <v>174</v>
      </c>
      <c r="C29" s="18" t="str">
        <f>入力フォーマット!C31</f>
        <v>20○年○月</v>
      </c>
      <c r="D29" s="107" t="s">
        <v>211</v>
      </c>
      <c r="E29" s="31">
        <f>入力フォーマット!I31</f>
        <v>0</v>
      </c>
      <c r="F29" s="31">
        <f>入力フォーマット!J31</f>
        <v>0</v>
      </c>
      <c r="G29" s="31">
        <f t="shared" si="1"/>
        <v>0</v>
      </c>
      <c r="H29" s="129">
        <f t="shared" si="2"/>
        <v>0</v>
      </c>
      <c r="I29" s="129">
        <f t="shared" si="3"/>
        <v>0</v>
      </c>
      <c r="J29" s="130">
        <f t="shared" si="0"/>
        <v>0</v>
      </c>
    </row>
    <row r="30" spans="2:10" ht="15" customHeight="1" x14ac:dyDescent="0.15">
      <c r="B30" s="17" t="s">
        <v>175</v>
      </c>
      <c r="C30" s="18" t="str">
        <f>入力フォーマット!C32</f>
        <v>20○年○月</v>
      </c>
      <c r="D30" s="107" t="s">
        <v>211</v>
      </c>
      <c r="E30" s="31">
        <f>入力フォーマット!I32</f>
        <v>0</v>
      </c>
      <c r="F30" s="31">
        <f>入力フォーマット!J32</f>
        <v>0</v>
      </c>
      <c r="G30" s="31">
        <f t="shared" si="1"/>
        <v>0</v>
      </c>
      <c r="H30" s="129">
        <f t="shared" si="2"/>
        <v>0</v>
      </c>
      <c r="I30" s="129">
        <f t="shared" si="3"/>
        <v>0</v>
      </c>
      <c r="J30" s="130">
        <f t="shared" si="0"/>
        <v>0</v>
      </c>
    </row>
    <row r="31" spans="2:10" ht="15" customHeight="1" x14ac:dyDescent="0.15">
      <c r="B31" s="17" t="s">
        <v>176</v>
      </c>
      <c r="C31" s="18" t="str">
        <f>入力フォーマット!C33</f>
        <v>20○年○月</v>
      </c>
      <c r="D31" s="107" t="s">
        <v>211</v>
      </c>
      <c r="E31" s="31">
        <f>入力フォーマット!I33</f>
        <v>0</v>
      </c>
      <c r="F31" s="31">
        <f>入力フォーマット!J33</f>
        <v>0</v>
      </c>
      <c r="G31" s="31">
        <f t="shared" si="1"/>
        <v>0</v>
      </c>
      <c r="H31" s="129">
        <f t="shared" si="2"/>
        <v>0</v>
      </c>
      <c r="I31" s="129">
        <f t="shared" si="3"/>
        <v>0</v>
      </c>
      <c r="J31" s="130">
        <f t="shared" si="0"/>
        <v>0</v>
      </c>
    </row>
    <row r="32" spans="2:10" ht="15" customHeight="1" x14ac:dyDescent="0.15">
      <c r="B32" s="17" t="s">
        <v>177</v>
      </c>
      <c r="C32" s="18" t="str">
        <f>入力フォーマット!C34</f>
        <v>20○年○月</v>
      </c>
      <c r="D32" s="107" t="s">
        <v>211</v>
      </c>
      <c r="E32" s="31">
        <f>入力フォーマット!I34</f>
        <v>0</v>
      </c>
      <c r="F32" s="31">
        <f>入力フォーマット!J34</f>
        <v>0</v>
      </c>
      <c r="G32" s="31">
        <f t="shared" si="1"/>
        <v>0</v>
      </c>
      <c r="H32" s="129">
        <f t="shared" si="2"/>
        <v>0</v>
      </c>
      <c r="I32" s="129">
        <f t="shared" si="3"/>
        <v>0</v>
      </c>
      <c r="J32" s="130">
        <f t="shared" si="0"/>
        <v>0</v>
      </c>
    </row>
    <row r="33" spans="1:10" ht="15" customHeight="1" x14ac:dyDescent="0.15">
      <c r="B33" s="17" t="s">
        <v>178</v>
      </c>
      <c r="C33" s="18" t="str">
        <f>入力フォーマット!C35</f>
        <v>20○年○月</v>
      </c>
      <c r="D33" s="107" t="s">
        <v>211</v>
      </c>
      <c r="E33" s="31">
        <f>入力フォーマット!I35</f>
        <v>0</v>
      </c>
      <c r="F33" s="31">
        <f>入力フォーマット!J35</f>
        <v>0</v>
      </c>
      <c r="G33" s="31">
        <f t="shared" si="1"/>
        <v>0</v>
      </c>
      <c r="H33" s="129">
        <f t="shared" si="2"/>
        <v>0</v>
      </c>
      <c r="I33" s="129">
        <f t="shared" si="3"/>
        <v>0</v>
      </c>
      <c r="J33" s="130">
        <f t="shared" si="0"/>
        <v>0</v>
      </c>
    </row>
    <row r="34" spans="1:10" ht="15" customHeight="1" x14ac:dyDescent="0.15">
      <c r="B34" s="17" t="s">
        <v>179</v>
      </c>
      <c r="C34" s="18" t="str">
        <f>入力フォーマット!C36</f>
        <v>20○年○月</v>
      </c>
      <c r="D34" s="107" t="s">
        <v>211</v>
      </c>
      <c r="E34" s="31">
        <f>入力フォーマット!I36</f>
        <v>0</v>
      </c>
      <c r="F34" s="31">
        <f>入力フォーマット!J36</f>
        <v>0</v>
      </c>
      <c r="G34" s="31">
        <f t="shared" si="1"/>
        <v>0</v>
      </c>
      <c r="H34" s="129">
        <f t="shared" si="2"/>
        <v>0</v>
      </c>
      <c r="I34" s="129">
        <f t="shared" si="3"/>
        <v>0</v>
      </c>
      <c r="J34" s="130">
        <f t="shared" si="0"/>
        <v>0</v>
      </c>
    </row>
    <row r="35" spans="1:10" ht="15" customHeight="1" x14ac:dyDescent="0.15">
      <c r="B35" s="17" t="s">
        <v>180</v>
      </c>
      <c r="C35" s="18" t="str">
        <f>入力フォーマット!C37</f>
        <v>20○年○月</v>
      </c>
      <c r="D35" s="107" t="s">
        <v>211</v>
      </c>
      <c r="E35" s="31">
        <f>入力フォーマット!I37</f>
        <v>0</v>
      </c>
      <c r="F35" s="31">
        <f>入力フォーマット!J37</f>
        <v>0</v>
      </c>
      <c r="G35" s="31">
        <f t="shared" si="1"/>
        <v>0</v>
      </c>
      <c r="H35" s="129">
        <f t="shared" si="2"/>
        <v>0</v>
      </c>
      <c r="I35" s="129">
        <f t="shared" si="3"/>
        <v>0</v>
      </c>
      <c r="J35" s="130">
        <f t="shared" si="0"/>
        <v>0</v>
      </c>
    </row>
    <row r="36" spans="1:10" ht="15" customHeight="1" x14ac:dyDescent="0.15">
      <c r="B36" s="17" t="s">
        <v>181</v>
      </c>
      <c r="C36" s="18" t="str">
        <f>入力フォーマット!C38</f>
        <v>20○年○月</v>
      </c>
      <c r="D36" s="107" t="s">
        <v>211</v>
      </c>
      <c r="E36" s="31">
        <f>入力フォーマット!I38</f>
        <v>0</v>
      </c>
      <c r="F36" s="31">
        <f>入力フォーマット!J38</f>
        <v>0</v>
      </c>
      <c r="G36" s="31">
        <f t="shared" si="1"/>
        <v>0</v>
      </c>
      <c r="H36" s="129">
        <f t="shared" si="2"/>
        <v>0</v>
      </c>
      <c r="I36" s="129">
        <f t="shared" si="3"/>
        <v>0</v>
      </c>
      <c r="J36" s="130">
        <f t="shared" si="0"/>
        <v>0</v>
      </c>
    </row>
    <row r="37" spans="1:10" ht="15" customHeight="1" x14ac:dyDescent="0.15">
      <c r="B37" s="17" t="s">
        <v>182</v>
      </c>
      <c r="C37" s="18" t="str">
        <f>入力フォーマット!C39</f>
        <v>20○年○月</v>
      </c>
      <c r="D37" s="107" t="s">
        <v>211</v>
      </c>
      <c r="E37" s="31">
        <f>入力フォーマット!I39</f>
        <v>0</v>
      </c>
      <c r="F37" s="31">
        <f>入力フォーマット!J39</f>
        <v>0</v>
      </c>
      <c r="G37" s="31">
        <f t="shared" si="1"/>
        <v>0</v>
      </c>
      <c r="H37" s="129">
        <f t="shared" si="2"/>
        <v>0</v>
      </c>
      <c r="I37" s="129">
        <f t="shared" si="3"/>
        <v>0</v>
      </c>
      <c r="J37" s="130">
        <f t="shared" si="0"/>
        <v>0</v>
      </c>
    </row>
    <row r="38" spans="1:10" ht="15" customHeight="1" x14ac:dyDescent="0.15">
      <c r="B38" s="17" t="s">
        <v>183</v>
      </c>
      <c r="C38" s="18" t="str">
        <f>入力フォーマット!C40</f>
        <v>20○年○月</v>
      </c>
      <c r="D38" s="107" t="s">
        <v>211</v>
      </c>
      <c r="E38" s="31">
        <f>入力フォーマット!I40</f>
        <v>0</v>
      </c>
      <c r="F38" s="31">
        <f>入力フォーマット!J40</f>
        <v>0</v>
      </c>
      <c r="G38" s="31">
        <f t="shared" si="1"/>
        <v>0</v>
      </c>
      <c r="H38" s="129">
        <f t="shared" si="2"/>
        <v>0</v>
      </c>
      <c r="I38" s="129">
        <f t="shared" si="3"/>
        <v>0</v>
      </c>
      <c r="J38" s="130">
        <f t="shared" si="0"/>
        <v>0</v>
      </c>
    </row>
    <row r="39" spans="1:10" ht="15" customHeight="1" x14ac:dyDescent="0.15">
      <c r="B39" s="17" t="s">
        <v>184</v>
      </c>
      <c r="C39" s="18" t="str">
        <f>入力フォーマット!C41</f>
        <v>20○年○月</v>
      </c>
      <c r="D39" s="107" t="s">
        <v>211</v>
      </c>
      <c r="E39" s="31">
        <f>入力フォーマット!I41</f>
        <v>0</v>
      </c>
      <c r="F39" s="31">
        <f>入力フォーマット!J41</f>
        <v>0</v>
      </c>
      <c r="G39" s="31">
        <f t="shared" si="1"/>
        <v>0</v>
      </c>
      <c r="H39" s="129">
        <f t="shared" si="2"/>
        <v>0</v>
      </c>
      <c r="I39" s="129">
        <f t="shared" si="3"/>
        <v>0</v>
      </c>
      <c r="J39" s="130">
        <f t="shared" si="0"/>
        <v>0</v>
      </c>
    </row>
    <row r="40" spans="1:10" ht="15" customHeight="1" x14ac:dyDescent="0.15">
      <c r="B40" s="17" t="s">
        <v>185</v>
      </c>
      <c r="C40" s="18" t="str">
        <f>入力フォーマット!C42</f>
        <v>20○年○月</v>
      </c>
      <c r="D40" s="107" t="s">
        <v>211</v>
      </c>
      <c r="E40" s="31">
        <f>入力フォーマット!I42</f>
        <v>0</v>
      </c>
      <c r="F40" s="31">
        <f>入力フォーマット!J42</f>
        <v>0</v>
      </c>
      <c r="G40" s="31">
        <f t="shared" si="1"/>
        <v>0</v>
      </c>
      <c r="H40" s="129">
        <f t="shared" si="2"/>
        <v>0</v>
      </c>
      <c r="I40" s="129">
        <f t="shared" si="3"/>
        <v>0</v>
      </c>
      <c r="J40" s="130">
        <f t="shared" si="0"/>
        <v>0</v>
      </c>
    </row>
    <row r="41" spans="1:10" ht="15" customHeight="1" x14ac:dyDescent="0.15">
      <c r="B41" s="17" t="s">
        <v>186</v>
      </c>
      <c r="C41" s="18" t="str">
        <f>入力フォーマット!C43</f>
        <v>20○年○月</v>
      </c>
      <c r="D41" s="107" t="s">
        <v>211</v>
      </c>
      <c r="E41" s="31">
        <f>入力フォーマット!I43</f>
        <v>0</v>
      </c>
      <c r="F41" s="31">
        <f>入力フォーマット!J43</f>
        <v>0</v>
      </c>
      <c r="G41" s="31">
        <f t="shared" si="1"/>
        <v>0</v>
      </c>
      <c r="H41" s="129">
        <f t="shared" si="2"/>
        <v>0</v>
      </c>
      <c r="I41" s="129">
        <f t="shared" si="3"/>
        <v>0</v>
      </c>
      <c r="J41" s="130">
        <f t="shared" si="0"/>
        <v>0</v>
      </c>
    </row>
    <row r="42" spans="1:10" ht="15" customHeight="1" x14ac:dyDescent="0.15">
      <c r="B42" s="17" t="s">
        <v>187</v>
      </c>
      <c r="C42" s="18" t="str">
        <f>入力フォーマット!C44</f>
        <v>20○年○月</v>
      </c>
      <c r="D42" s="107" t="s">
        <v>211</v>
      </c>
      <c r="E42" s="31">
        <f>入力フォーマット!I44</f>
        <v>0</v>
      </c>
      <c r="F42" s="31">
        <f>入力フォーマット!J44</f>
        <v>0</v>
      </c>
      <c r="G42" s="31">
        <f t="shared" si="1"/>
        <v>0</v>
      </c>
      <c r="H42" s="129">
        <f t="shared" si="2"/>
        <v>0</v>
      </c>
      <c r="I42" s="129">
        <f t="shared" si="3"/>
        <v>0</v>
      </c>
      <c r="J42" s="130">
        <f t="shared" si="0"/>
        <v>0</v>
      </c>
    </row>
    <row r="43" spans="1:10" ht="15" customHeight="1" x14ac:dyDescent="0.15">
      <c r="B43" s="17" t="s">
        <v>188</v>
      </c>
      <c r="C43" s="18" t="str">
        <f>入力フォーマット!C45</f>
        <v>20○年○月</v>
      </c>
      <c r="D43" s="107" t="s">
        <v>211</v>
      </c>
      <c r="E43" s="31">
        <f>入力フォーマット!I45</f>
        <v>0</v>
      </c>
      <c r="F43" s="31">
        <f>入力フォーマット!J45</f>
        <v>0</v>
      </c>
      <c r="G43" s="31">
        <f t="shared" si="1"/>
        <v>0</v>
      </c>
      <c r="H43" s="129">
        <f t="shared" si="2"/>
        <v>0</v>
      </c>
      <c r="I43" s="129">
        <f t="shared" si="3"/>
        <v>0</v>
      </c>
      <c r="J43" s="130">
        <f t="shared" si="0"/>
        <v>0</v>
      </c>
    </row>
    <row r="44" spans="1:10" ht="15" customHeight="1" x14ac:dyDescent="0.15">
      <c r="B44" s="17" t="s">
        <v>189</v>
      </c>
      <c r="C44" s="18" t="str">
        <f>入力フォーマット!C46</f>
        <v>20○年○月</v>
      </c>
      <c r="D44" s="107" t="s">
        <v>211</v>
      </c>
      <c r="E44" s="31">
        <f>入力フォーマット!I46</f>
        <v>0</v>
      </c>
      <c r="F44" s="31">
        <f>入力フォーマット!J46</f>
        <v>0</v>
      </c>
      <c r="G44" s="31">
        <f t="shared" si="1"/>
        <v>0</v>
      </c>
      <c r="H44" s="129">
        <f t="shared" si="2"/>
        <v>0</v>
      </c>
      <c r="I44" s="129">
        <f t="shared" si="3"/>
        <v>0</v>
      </c>
      <c r="J44" s="130">
        <f t="shared" si="0"/>
        <v>0</v>
      </c>
    </row>
    <row r="45" spans="1:10" ht="15" customHeight="1" x14ac:dyDescent="0.15">
      <c r="B45" s="17" t="s">
        <v>190</v>
      </c>
      <c r="C45" s="18" t="str">
        <f>入力フォーマット!C47</f>
        <v>20○年○月</v>
      </c>
      <c r="D45" s="107" t="s">
        <v>211</v>
      </c>
      <c r="E45" s="31">
        <f>入力フォーマット!I47</f>
        <v>0</v>
      </c>
      <c r="F45" s="31">
        <f>入力フォーマット!J47</f>
        <v>0</v>
      </c>
      <c r="G45" s="31">
        <f t="shared" si="1"/>
        <v>0</v>
      </c>
      <c r="H45" s="129">
        <f t="shared" si="2"/>
        <v>0</v>
      </c>
      <c r="I45" s="129">
        <f t="shared" si="3"/>
        <v>0</v>
      </c>
      <c r="J45" s="130">
        <f t="shared" si="0"/>
        <v>0</v>
      </c>
    </row>
    <row r="46" spans="1:10" s="10" customFormat="1" ht="15" customHeight="1" x14ac:dyDescent="0.15">
      <c r="A46" s="1"/>
      <c r="B46" s="237" t="s">
        <v>53</v>
      </c>
      <c r="C46" s="238"/>
      <c r="D46" s="239"/>
      <c r="E46" s="151">
        <f>SUM(E6:E45)</f>
        <v>0</v>
      </c>
      <c r="F46" s="151">
        <f t="shared" ref="F46:G46" si="4">SUM(F6:F45)</f>
        <v>0</v>
      </c>
      <c r="G46" s="151">
        <f t="shared" si="4"/>
        <v>0</v>
      </c>
      <c r="H46" s="152"/>
      <c r="I46" s="152"/>
      <c r="J46" s="153"/>
    </row>
    <row r="47" spans="1:10" x14ac:dyDescent="0.15">
      <c r="A47" s="10"/>
    </row>
  </sheetData>
  <mergeCells count="6">
    <mergeCell ref="H3:J3"/>
    <mergeCell ref="C3:D4"/>
    <mergeCell ref="B46:D46"/>
    <mergeCell ref="C5:D5"/>
    <mergeCell ref="B3:B4"/>
    <mergeCell ref="E3:G3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tabSelected="1" workbookViewId="0">
      <selection activeCell="F14" sqref="F14"/>
    </sheetView>
  </sheetViews>
  <sheetFormatPr defaultRowHeight="13.5" x14ac:dyDescent="0.15"/>
  <cols>
    <col min="1" max="1" width="6.625" style="1" customWidth="1"/>
    <col min="2" max="2" width="18.625" style="1" customWidth="1"/>
    <col min="3" max="3" width="13.625" style="1" customWidth="1"/>
    <col min="4" max="4" width="6.625" style="1" customWidth="1"/>
    <col min="5" max="5" width="18.625" style="4" customWidth="1"/>
    <col min="6" max="6" width="18.625" style="1" customWidth="1"/>
    <col min="7" max="7" width="18.625" style="16" customWidth="1"/>
    <col min="8" max="16384" width="9" style="1"/>
  </cols>
  <sheetData>
    <row r="1" spans="2:8" x14ac:dyDescent="0.15">
      <c r="B1" s="10" t="s">
        <v>196</v>
      </c>
      <c r="C1" s="2" t="s">
        <v>1</v>
      </c>
      <c r="E1" s="3"/>
      <c r="F1" s="113" t="s">
        <v>219</v>
      </c>
      <c r="G1" s="183" t="str">
        <f>+入力フォーマット!E2</f>
        <v>17HXXXX</v>
      </c>
      <c r="H1" s="5"/>
    </row>
    <row r="2" spans="2:8" s="6" customFormat="1" ht="18.75" customHeight="1" x14ac:dyDescent="0.15">
      <c r="E2" s="8"/>
      <c r="F2" s="182" t="s">
        <v>220</v>
      </c>
      <c r="G2" s="181">
        <f>+入力フォーマット!E1</f>
        <v>43466</v>
      </c>
      <c r="H2" s="9"/>
    </row>
    <row r="3" spans="2:8" x14ac:dyDescent="0.15">
      <c r="C3" s="180" t="str">
        <f>+入力フォーマット!J1</f>
        <v>(一社)○○県漁船リース協会</v>
      </c>
      <c r="D3" s="10" t="s">
        <v>202</v>
      </c>
      <c r="E3" s="3"/>
      <c r="G3" s="10" t="s">
        <v>2</v>
      </c>
    </row>
    <row r="4" spans="2:8" x14ac:dyDescent="0.15">
      <c r="E4" s="3"/>
      <c r="F4" s="247" t="s">
        <v>241</v>
      </c>
      <c r="G4" s="247"/>
    </row>
    <row r="5" spans="2:8" x14ac:dyDescent="0.15">
      <c r="E5" s="3"/>
      <c r="F5" s="248" t="s">
        <v>201</v>
      </c>
      <c r="G5" s="249"/>
      <c r="H5" s="14" t="s">
        <v>2</v>
      </c>
    </row>
    <row r="6" spans="2:8" x14ac:dyDescent="0.15">
      <c r="B6" s="133" t="s">
        <v>208</v>
      </c>
      <c r="E6" s="3"/>
      <c r="F6" s="13"/>
      <c r="G6" s="14"/>
    </row>
    <row r="7" spans="2:8" ht="6" customHeight="1" thickBot="1" x14ac:dyDescent="0.2">
      <c r="F7" s="15"/>
    </row>
    <row r="8" spans="2:8" ht="20.100000000000001" customHeight="1" thickBot="1" x14ac:dyDescent="0.2">
      <c r="B8" s="94" t="s">
        <v>3</v>
      </c>
      <c r="C8" s="222" t="s">
        <v>4</v>
      </c>
      <c r="D8" s="223"/>
      <c r="E8" s="99" t="s">
        <v>5</v>
      </c>
      <c r="F8" s="95" t="s">
        <v>6</v>
      </c>
      <c r="G8" s="96" t="s">
        <v>7</v>
      </c>
    </row>
    <row r="9" spans="2:8" ht="15" customHeight="1" x14ac:dyDescent="0.15">
      <c r="B9" s="60" t="s">
        <v>10</v>
      </c>
      <c r="C9" s="97" t="str">
        <f>入力フォーマット!C5</f>
        <v>20○年○月</v>
      </c>
      <c r="D9" s="102" t="s">
        <v>151</v>
      </c>
      <c r="E9" s="100"/>
      <c r="F9" s="137"/>
      <c r="G9" s="64">
        <f>入力フォーマット!F5</f>
        <v>0</v>
      </c>
    </row>
    <row r="10" spans="2:8" ht="15" customHeight="1" x14ac:dyDescent="0.15">
      <c r="B10" s="50" t="s">
        <v>12</v>
      </c>
      <c r="C10" s="18" t="str">
        <f>入力フォーマット!C6</f>
        <v>20○年○月</v>
      </c>
      <c r="D10" s="103" t="s">
        <v>151</v>
      </c>
      <c r="E10" s="47">
        <f>入力フォーマット!D6</f>
        <v>0</v>
      </c>
      <c r="F10" s="148"/>
      <c r="G10" s="21">
        <f>入力フォーマット!F6</f>
        <v>0</v>
      </c>
    </row>
    <row r="11" spans="2:8" ht="15" customHeight="1" thickBot="1" x14ac:dyDescent="0.2">
      <c r="B11" s="66" t="s">
        <v>13</v>
      </c>
      <c r="C11" s="33" t="str">
        <f>入力フォーマット!C7</f>
        <v>20○年○月</v>
      </c>
      <c r="D11" s="104" t="s">
        <v>151</v>
      </c>
      <c r="E11" s="101">
        <f>入力フォーマット!D7</f>
        <v>0</v>
      </c>
      <c r="F11" s="141"/>
      <c r="G11" s="28">
        <f>入力フォーマット!F7</f>
        <v>0</v>
      </c>
    </row>
    <row r="12" spans="2:8" ht="15" customHeight="1" x14ac:dyDescent="0.15">
      <c r="B12" s="57" t="s">
        <v>111</v>
      </c>
      <c r="C12" s="29" t="str">
        <f>入力フォーマット!C8</f>
        <v>20○年○月</v>
      </c>
      <c r="D12" s="105" t="s">
        <v>206</v>
      </c>
      <c r="E12" s="45">
        <f>入力フォーマット!D8</f>
        <v>0</v>
      </c>
      <c r="F12" s="59">
        <f>入力フォーマット!E8</f>
        <v>0</v>
      </c>
      <c r="G12" s="21">
        <f>入力フォーマット!F8</f>
        <v>0</v>
      </c>
    </row>
    <row r="13" spans="2:8" ht="15" customHeight="1" x14ac:dyDescent="0.15">
      <c r="B13" s="57" t="s">
        <v>112</v>
      </c>
      <c r="C13" s="18" t="str">
        <f>入力フォーマット!C9</f>
        <v>20○年○月</v>
      </c>
      <c r="D13" s="105" t="s">
        <v>206</v>
      </c>
      <c r="E13" s="47">
        <f>入力フォーマット!D9</f>
        <v>0</v>
      </c>
      <c r="F13" s="31">
        <f>入力フォーマット!E9</f>
        <v>0</v>
      </c>
      <c r="G13" s="21">
        <f>入力フォーマット!F9</f>
        <v>0</v>
      </c>
    </row>
    <row r="14" spans="2:8" ht="15" customHeight="1" x14ac:dyDescent="0.15">
      <c r="B14" s="57" t="s">
        <v>113</v>
      </c>
      <c r="C14" s="18" t="str">
        <f>入力フォーマット!C10</f>
        <v>20○年○月</v>
      </c>
      <c r="D14" s="105" t="s">
        <v>206</v>
      </c>
      <c r="E14" s="47">
        <f>入力フォーマット!D10</f>
        <v>0</v>
      </c>
      <c r="F14" s="31">
        <f>入力フォーマット!E10</f>
        <v>0</v>
      </c>
      <c r="G14" s="21">
        <f>入力フォーマット!F10</f>
        <v>0</v>
      </c>
    </row>
    <row r="15" spans="2:8" ht="15" customHeight="1" x14ac:dyDescent="0.15">
      <c r="B15" s="57" t="s">
        <v>114</v>
      </c>
      <c r="C15" s="18" t="str">
        <f>入力フォーマット!C11</f>
        <v>20○年○月</v>
      </c>
      <c r="D15" s="105" t="s">
        <v>206</v>
      </c>
      <c r="E15" s="47">
        <f>入力フォーマット!D11</f>
        <v>0</v>
      </c>
      <c r="F15" s="31">
        <f>入力フォーマット!E11</f>
        <v>0</v>
      </c>
      <c r="G15" s="21">
        <f>入力フォーマット!F11</f>
        <v>0</v>
      </c>
    </row>
    <row r="16" spans="2:8" ht="15" customHeight="1" x14ac:dyDescent="0.15">
      <c r="B16" s="57" t="s">
        <v>115</v>
      </c>
      <c r="C16" s="18" t="str">
        <f>入力フォーマット!C12</f>
        <v>20○年○月</v>
      </c>
      <c r="D16" s="105" t="s">
        <v>206</v>
      </c>
      <c r="E16" s="47">
        <f>入力フォーマット!D12</f>
        <v>0</v>
      </c>
      <c r="F16" s="31">
        <f>入力フォーマット!E12</f>
        <v>0</v>
      </c>
      <c r="G16" s="21">
        <f>入力フォーマット!F12</f>
        <v>0</v>
      </c>
    </row>
    <row r="17" spans="2:9" ht="15" customHeight="1" x14ac:dyDescent="0.15">
      <c r="B17" s="57" t="s">
        <v>116</v>
      </c>
      <c r="C17" s="18" t="str">
        <f>入力フォーマット!C13</f>
        <v>20○年○月</v>
      </c>
      <c r="D17" s="105" t="s">
        <v>206</v>
      </c>
      <c r="E17" s="47">
        <f>入力フォーマット!D13</f>
        <v>0</v>
      </c>
      <c r="F17" s="31">
        <f>入力フォーマット!E13</f>
        <v>0</v>
      </c>
      <c r="G17" s="21">
        <f>入力フォーマット!F13</f>
        <v>0</v>
      </c>
    </row>
    <row r="18" spans="2:9" ht="15" customHeight="1" x14ac:dyDescent="0.15">
      <c r="B18" s="57" t="s">
        <v>117</v>
      </c>
      <c r="C18" s="18" t="str">
        <f>入力フォーマット!C14</f>
        <v>20○年○月</v>
      </c>
      <c r="D18" s="105" t="s">
        <v>206</v>
      </c>
      <c r="E18" s="47">
        <f>入力フォーマット!D14</f>
        <v>0</v>
      </c>
      <c r="F18" s="31">
        <f>入力フォーマット!E14</f>
        <v>0</v>
      </c>
      <c r="G18" s="21">
        <f>入力フォーマット!F14</f>
        <v>0</v>
      </c>
    </row>
    <row r="19" spans="2:9" ht="15" customHeight="1" x14ac:dyDescent="0.15">
      <c r="B19" s="57" t="s">
        <v>118</v>
      </c>
      <c r="C19" s="18" t="str">
        <f>入力フォーマット!C15</f>
        <v>20○年○月</v>
      </c>
      <c r="D19" s="105" t="s">
        <v>206</v>
      </c>
      <c r="E19" s="47">
        <f>入力フォーマット!D15</f>
        <v>0</v>
      </c>
      <c r="F19" s="31">
        <f>入力フォーマット!E15</f>
        <v>0</v>
      </c>
      <c r="G19" s="21">
        <f>入力フォーマット!F15</f>
        <v>0</v>
      </c>
    </row>
    <row r="20" spans="2:9" ht="15" customHeight="1" x14ac:dyDescent="0.15">
      <c r="B20" s="57" t="s">
        <v>119</v>
      </c>
      <c r="C20" s="18" t="str">
        <f>入力フォーマット!C16</f>
        <v>20○年○月</v>
      </c>
      <c r="D20" s="105" t="s">
        <v>206</v>
      </c>
      <c r="E20" s="47">
        <f>入力フォーマット!D16</f>
        <v>0</v>
      </c>
      <c r="F20" s="31">
        <f>入力フォーマット!E16</f>
        <v>0</v>
      </c>
      <c r="G20" s="21">
        <f>入力フォーマット!F16</f>
        <v>0</v>
      </c>
    </row>
    <row r="21" spans="2:9" ht="15" customHeight="1" x14ac:dyDescent="0.15">
      <c r="B21" s="57" t="s">
        <v>120</v>
      </c>
      <c r="C21" s="18" t="str">
        <f>入力フォーマット!C17</f>
        <v>20○年○月</v>
      </c>
      <c r="D21" s="105" t="s">
        <v>206</v>
      </c>
      <c r="E21" s="47">
        <f>入力フォーマット!D17</f>
        <v>0</v>
      </c>
      <c r="F21" s="31">
        <f>入力フォーマット!E17</f>
        <v>0</v>
      </c>
      <c r="G21" s="21">
        <f>入力フォーマット!F17</f>
        <v>0</v>
      </c>
    </row>
    <row r="22" spans="2:9" ht="15" customHeight="1" x14ac:dyDescent="0.15">
      <c r="B22" s="57" t="s">
        <v>121</v>
      </c>
      <c r="C22" s="18" t="str">
        <f>入力フォーマット!C18</f>
        <v>20○年○月</v>
      </c>
      <c r="D22" s="105" t="s">
        <v>206</v>
      </c>
      <c r="E22" s="47">
        <f>入力フォーマット!D18</f>
        <v>0</v>
      </c>
      <c r="F22" s="31">
        <f>入力フォーマット!E18</f>
        <v>0</v>
      </c>
      <c r="G22" s="21">
        <f>入力フォーマット!F18</f>
        <v>0</v>
      </c>
    </row>
    <row r="23" spans="2:9" ht="15" customHeight="1" x14ac:dyDescent="0.15">
      <c r="B23" s="57" t="s">
        <v>122</v>
      </c>
      <c r="C23" s="18" t="str">
        <f>入力フォーマット!C19</f>
        <v>20○年○月</v>
      </c>
      <c r="D23" s="105" t="s">
        <v>206</v>
      </c>
      <c r="E23" s="47">
        <f>入力フォーマット!D19</f>
        <v>0</v>
      </c>
      <c r="F23" s="31">
        <f>入力フォーマット!E19</f>
        <v>0</v>
      </c>
      <c r="G23" s="21">
        <f>入力フォーマット!F19</f>
        <v>0</v>
      </c>
    </row>
    <row r="24" spans="2:9" ht="15" customHeight="1" x14ac:dyDescent="0.15">
      <c r="B24" s="57" t="s">
        <v>123</v>
      </c>
      <c r="C24" s="18" t="str">
        <f>入力フォーマット!C20</f>
        <v>20○年○月</v>
      </c>
      <c r="D24" s="105" t="s">
        <v>206</v>
      </c>
      <c r="E24" s="47">
        <f>入力フォーマット!D20</f>
        <v>0</v>
      </c>
      <c r="F24" s="31">
        <f>入力フォーマット!E20</f>
        <v>0</v>
      </c>
      <c r="G24" s="21">
        <f>入力フォーマット!F20</f>
        <v>0</v>
      </c>
    </row>
    <row r="25" spans="2:9" ht="15" customHeight="1" x14ac:dyDescent="0.15">
      <c r="B25" s="57" t="s">
        <v>124</v>
      </c>
      <c r="C25" s="18" t="str">
        <f>入力フォーマット!C21</f>
        <v>20○年○月</v>
      </c>
      <c r="D25" s="105" t="s">
        <v>206</v>
      </c>
      <c r="E25" s="47">
        <f>入力フォーマット!D21</f>
        <v>0</v>
      </c>
      <c r="F25" s="31">
        <f>入力フォーマット!E21</f>
        <v>0</v>
      </c>
      <c r="G25" s="21">
        <f>入力フォーマット!F21</f>
        <v>0</v>
      </c>
    </row>
    <row r="26" spans="2:9" ht="15" customHeight="1" x14ac:dyDescent="0.15">
      <c r="B26" s="57" t="s">
        <v>125</v>
      </c>
      <c r="C26" s="18" t="str">
        <f>入力フォーマット!C22</f>
        <v>20○年○月</v>
      </c>
      <c r="D26" s="105" t="s">
        <v>206</v>
      </c>
      <c r="E26" s="47">
        <f>入力フォーマット!D22</f>
        <v>0</v>
      </c>
      <c r="F26" s="31">
        <f>入力フォーマット!E22</f>
        <v>0</v>
      </c>
      <c r="G26" s="21">
        <f>入力フォーマット!F22</f>
        <v>0</v>
      </c>
    </row>
    <row r="27" spans="2:9" ht="15" customHeight="1" x14ac:dyDescent="0.15">
      <c r="B27" s="57" t="s">
        <v>126</v>
      </c>
      <c r="C27" s="18" t="str">
        <f>入力フォーマット!C23</f>
        <v>20○年○月</v>
      </c>
      <c r="D27" s="105" t="s">
        <v>206</v>
      </c>
      <c r="E27" s="47">
        <f>入力フォーマット!D23</f>
        <v>0</v>
      </c>
      <c r="F27" s="31">
        <f>入力フォーマット!E23</f>
        <v>0</v>
      </c>
      <c r="G27" s="21">
        <f>入力フォーマット!F23</f>
        <v>0</v>
      </c>
    </row>
    <row r="28" spans="2:9" ht="15" customHeight="1" x14ac:dyDescent="0.15">
      <c r="B28" s="57" t="s">
        <v>127</v>
      </c>
      <c r="C28" s="18" t="str">
        <f>入力フォーマット!C24</f>
        <v>20○年○月</v>
      </c>
      <c r="D28" s="105" t="s">
        <v>206</v>
      </c>
      <c r="E28" s="47">
        <f>入力フォーマット!D24</f>
        <v>0</v>
      </c>
      <c r="F28" s="31">
        <f>入力フォーマット!E24</f>
        <v>0</v>
      </c>
      <c r="G28" s="21">
        <f>入力フォーマット!F24</f>
        <v>0</v>
      </c>
    </row>
    <row r="29" spans="2:9" ht="15" customHeight="1" x14ac:dyDescent="0.15">
      <c r="B29" s="57" t="s">
        <v>128</v>
      </c>
      <c r="C29" s="18" t="str">
        <f>入力フォーマット!C25</f>
        <v>20○年○月</v>
      </c>
      <c r="D29" s="105" t="s">
        <v>206</v>
      </c>
      <c r="E29" s="47">
        <f>入力フォーマット!D25</f>
        <v>0</v>
      </c>
      <c r="F29" s="31">
        <f>入力フォーマット!E25</f>
        <v>0</v>
      </c>
      <c r="G29" s="21">
        <f>入力フォーマット!F25</f>
        <v>0</v>
      </c>
      <c r="I29" s="15"/>
    </row>
    <row r="30" spans="2:9" ht="15" customHeight="1" x14ac:dyDescent="0.15">
      <c r="B30" s="57" t="s">
        <v>129</v>
      </c>
      <c r="C30" s="18" t="str">
        <f>入力フォーマット!C26</f>
        <v>20○年○月</v>
      </c>
      <c r="D30" s="105" t="s">
        <v>206</v>
      </c>
      <c r="E30" s="47">
        <f>入力フォーマット!D26</f>
        <v>0</v>
      </c>
      <c r="F30" s="31">
        <f>入力フォーマット!E26</f>
        <v>0</v>
      </c>
      <c r="G30" s="21">
        <f>入力フォーマット!F26</f>
        <v>0</v>
      </c>
      <c r="I30" s="15"/>
    </row>
    <row r="31" spans="2:9" ht="15" customHeight="1" x14ac:dyDescent="0.15">
      <c r="B31" s="57" t="s">
        <v>130</v>
      </c>
      <c r="C31" s="18" t="str">
        <f>入力フォーマット!C27</f>
        <v>20○年○月</v>
      </c>
      <c r="D31" s="105" t="s">
        <v>206</v>
      </c>
      <c r="E31" s="47">
        <f>入力フォーマット!D27</f>
        <v>0</v>
      </c>
      <c r="F31" s="31">
        <f>入力フォーマット!E27</f>
        <v>0</v>
      </c>
      <c r="G31" s="21">
        <f>入力フォーマット!F27</f>
        <v>0</v>
      </c>
    </row>
    <row r="32" spans="2:9" ht="15" customHeight="1" x14ac:dyDescent="0.15">
      <c r="B32" s="57" t="s">
        <v>131</v>
      </c>
      <c r="C32" s="18" t="str">
        <f>入力フォーマット!C28</f>
        <v>20○年○月</v>
      </c>
      <c r="D32" s="105" t="s">
        <v>206</v>
      </c>
      <c r="E32" s="47">
        <f>入力フォーマット!D28</f>
        <v>0</v>
      </c>
      <c r="F32" s="31">
        <f>入力フォーマット!E28</f>
        <v>0</v>
      </c>
      <c r="G32" s="21">
        <f>入力フォーマット!F28</f>
        <v>0</v>
      </c>
    </row>
    <row r="33" spans="2:7" ht="15" customHeight="1" x14ac:dyDescent="0.15">
      <c r="B33" s="57" t="s">
        <v>132</v>
      </c>
      <c r="C33" s="18" t="str">
        <f>入力フォーマット!C29</f>
        <v>20○年○月</v>
      </c>
      <c r="D33" s="105" t="s">
        <v>206</v>
      </c>
      <c r="E33" s="47">
        <f>入力フォーマット!D29</f>
        <v>0</v>
      </c>
      <c r="F33" s="31">
        <f>入力フォーマット!E29</f>
        <v>0</v>
      </c>
      <c r="G33" s="21">
        <f>入力フォーマット!F29</f>
        <v>0</v>
      </c>
    </row>
    <row r="34" spans="2:7" ht="15" customHeight="1" x14ac:dyDescent="0.15">
      <c r="B34" s="57" t="s">
        <v>133</v>
      </c>
      <c r="C34" s="18" t="str">
        <f>入力フォーマット!C30</f>
        <v>20○年○月</v>
      </c>
      <c r="D34" s="105" t="s">
        <v>206</v>
      </c>
      <c r="E34" s="47">
        <f>入力フォーマット!D30</f>
        <v>0</v>
      </c>
      <c r="F34" s="31">
        <f>入力フォーマット!E30</f>
        <v>0</v>
      </c>
      <c r="G34" s="21">
        <f>入力フォーマット!F30</f>
        <v>0</v>
      </c>
    </row>
    <row r="35" spans="2:7" ht="15" customHeight="1" x14ac:dyDescent="0.15">
      <c r="B35" s="57" t="s">
        <v>134</v>
      </c>
      <c r="C35" s="18" t="str">
        <f>入力フォーマット!C31</f>
        <v>20○年○月</v>
      </c>
      <c r="D35" s="105" t="s">
        <v>206</v>
      </c>
      <c r="E35" s="47">
        <f>入力フォーマット!D31</f>
        <v>0</v>
      </c>
      <c r="F35" s="31">
        <f>入力フォーマット!E31</f>
        <v>0</v>
      </c>
      <c r="G35" s="21">
        <f>入力フォーマット!F31</f>
        <v>0</v>
      </c>
    </row>
    <row r="36" spans="2:7" ht="15" customHeight="1" x14ac:dyDescent="0.15">
      <c r="B36" s="57" t="s">
        <v>135</v>
      </c>
      <c r="C36" s="18" t="str">
        <f>入力フォーマット!C32</f>
        <v>20○年○月</v>
      </c>
      <c r="D36" s="105" t="s">
        <v>206</v>
      </c>
      <c r="E36" s="47">
        <f>入力フォーマット!D32</f>
        <v>0</v>
      </c>
      <c r="F36" s="31">
        <f>入力フォーマット!E32</f>
        <v>0</v>
      </c>
      <c r="G36" s="21">
        <f>入力フォーマット!F32</f>
        <v>0</v>
      </c>
    </row>
    <row r="37" spans="2:7" ht="15" customHeight="1" x14ac:dyDescent="0.15">
      <c r="B37" s="57" t="s">
        <v>136</v>
      </c>
      <c r="C37" s="18" t="str">
        <f>入力フォーマット!C33</f>
        <v>20○年○月</v>
      </c>
      <c r="D37" s="105" t="s">
        <v>206</v>
      </c>
      <c r="E37" s="47">
        <f>入力フォーマット!D33</f>
        <v>0</v>
      </c>
      <c r="F37" s="31">
        <f>入力フォーマット!E33</f>
        <v>0</v>
      </c>
      <c r="G37" s="21">
        <f>入力フォーマット!F33</f>
        <v>0</v>
      </c>
    </row>
    <row r="38" spans="2:7" ht="15" customHeight="1" x14ac:dyDescent="0.15">
      <c r="B38" s="57" t="s">
        <v>137</v>
      </c>
      <c r="C38" s="18" t="str">
        <f>入力フォーマット!C34</f>
        <v>20○年○月</v>
      </c>
      <c r="D38" s="105" t="s">
        <v>206</v>
      </c>
      <c r="E38" s="47">
        <f>入力フォーマット!D34</f>
        <v>0</v>
      </c>
      <c r="F38" s="31">
        <f>入力フォーマット!E34</f>
        <v>0</v>
      </c>
      <c r="G38" s="21">
        <f>入力フォーマット!F34</f>
        <v>0</v>
      </c>
    </row>
    <row r="39" spans="2:7" ht="15" customHeight="1" x14ac:dyDescent="0.15">
      <c r="B39" s="57" t="s">
        <v>138</v>
      </c>
      <c r="C39" s="18" t="str">
        <f>入力フォーマット!C35</f>
        <v>20○年○月</v>
      </c>
      <c r="D39" s="105" t="s">
        <v>206</v>
      </c>
      <c r="E39" s="47">
        <f>入力フォーマット!D35</f>
        <v>0</v>
      </c>
      <c r="F39" s="31">
        <f>入力フォーマット!E35</f>
        <v>0</v>
      </c>
      <c r="G39" s="21">
        <f>入力フォーマット!F35</f>
        <v>0</v>
      </c>
    </row>
    <row r="40" spans="2:7" ht="15" customHeight="1" x14ac:dyDescent="0.15">
      <c r="B40" s="57" t="s">
        <v>139</v>
      </c>
      <c r="C40" s="18" t="str">
        <f>入力フォーマット!C36</f>
        <v>20○年○月</v>
      </c>
      <c r="D40" s="105" t="s">
        <v>206</v>
      </c>
      <c r="E40" s="47">
        <f>入力フォーマット!D36</f>
        <v>0</v>
      </c>
      <c r="F40" s="31">
        <f>入力フォーマット!E36</f>
        <v>0</v>
      </c>
      <c r="G40" s="21">
        <f>入力フォーマット!F36</f>
        <v>0</v>
      </c>
    </row>
    <row r="41" spans="2:7" ht="15" customHeight="1" x14ac:dyDescent="0.15">
      <c r="B41" s="57" t="s">
        <v>140</v>
      </c>
      <c r="C41" s="18" t="str">
        <f>入力フォーマット!C37</f>
        <v>20○年○月</v>
      </c>
      <c r="D41" s="105" t="s">
        <v>206</v>
      </c>
      <c r="E41" s="47">
        <f>入力フォーマット!D37</f>
        <v>0</v>
      </c>
      <c r="F41" s="31">
        <f>入力フォーマット!E37</f>
        <v>0</v>
      </c>
      <c r="G41" s="21">
        <f>入力フォーマット!F37</f>
        <v>0</v>
      </c>
    </row>
    <row r="42" spans="2:7" ht="15" customHeight="1" x14ac:dyDescent="0.15">
      <c r="B42" s="57" t="s">
        <v>141</v>
      </c>
      <c r="C42" s="18" t="str">
        <f>入力フォーマット!C38</f>
        <v>20○年○月</v>
      </c>
      <c r="D42" s="105" t="s">
        <v>206</v>
      </c>
      <c r="E42" s="47">
        <f>入力フォーマット!D38</f>
        <v>0</v>
      </c>
      <c r="F42" s="31">
        <f>入力フォーマット!E38</f>
        <v>0</v>
      </c>
      <c r="G42" s="21">
        <f>入力フォーマット!F38</f>
        <v>0</v>
      </c>
    </row>
    <row r="43" spans="2:7" ht="15" customHeight="1" x14ac:dyDescent="0.15">
      <c r="B43" s="57" t="s">
        <v>142</v>
      </c>
      <c r="C43" s="18" t="str">
        <f>入力フォーマット!C39</f>
        <v>20○年○月</v>
      </c>
      <c r="D43" s="105" t="s">
        <v>206</v>
      </c>
      <c r="E43" s="47">
        <f>入力フォーマット!D39</f>
        <v>0</v>
      </c>
      <c r="F43" s="31">
        <f>入力フォーマット!E39</f>
        <v>0</v>
      </c>
      <c r="G43" s="21">
        <f>入力フォーマット!F39</f>
        <v>0</v>
      </c>
    </row>
    <row r="44" spans="2:7" ht="15" customHeight="1" x14ac:dyDescent="0.15">
      <c r="B44" s="57" t="s">
        <v>143</v>
      </c>
      <c r="C44" s="18" t="str">
        <f>入力フォーマット!C40</f>
        <v>20○年○月</v>
      </c>
      <c r="D44" s="105" t="s">
        <v>206</v>
      </c>
      <c r="E44" s="47">
        <f>入力フォーマット!D40</f>
        <v>0</v>
      </c>
      <c r="F44" s="31">
        <f>入力フォーマット!E40</f>
        <v>0</v>
      </c>
      <c r="G44" s="21">
        <f>入力フォーマット!F40</f>
        <v>0</v>
      </c>
    </row>
    <row r="45" spans="2:7" ht="15" customHeight="1" x14ac:dyDescent="0.15">
      <c r="B45" s="57" t="s">
        <v>144</v>
      </c>
      <c r="C45" s="18" t="str">
        <f>入力フォーマット!C41</f>
        <v>20○年○月</v>
      </c>
      <c r="D45" s="105" t="s">
        <v>206</v>
      </c>
      <c r="E45" s="47">
        <f>入力フォーマット!D41</f>
        <v>0</v>
      </c>
      <c r="F45" s="31">
        <f>入力フォーマット!E41</f>
        <v>0</v>
      </c>
      <c r="G45" s="21">
        <f>入力フォーマット!F41</f>
        <v>0</v>
      </c>
    </row>
    <row r="46" spans="2:7" ht="15" customHeight="1" x14ac:dyDescent="0.15">
      <c r="B46" s="57" t="s">
        <v>145</v>
      </c>
      <c r="C46" s="18" t="str">
        <f>入力フォーマット!C42</f>
        <v>20○年○月</v>
      </c>
      <c r="D46" s="105" t="s">
        <v>206</v>
      </c>
      <c r="E46" s="47">
        <f>入力フォーマット!D42</f>
        <v>0</v>
      </c>
      <c r="F46" s="31">
        <f>入力フォーマット!E42</f>
        <v>0</v>
      </c>
      <c r="G46" s="21">
        <f>入力フォーマット!F42</f>
        <v>0</v>
      </c>
    </row>
    <row r="47" spans="2:7" ht="15" customHeight="1" x14ac:dyDescent="0.15">
      <c r="B47" s="57" t="s">
        <v>146</v>
      </c>
      <c r="C47" s="18" t="str">
        <f>入力フォーマット!C43</f>
        <v>20○年○月</v>
      </c>
      <c r="D47" s="105" t="s">
        <v>206</v>
      </c>
      <c r="E47" s="47">
        <f>入力フォーマット!D43</f>
        <v>0</v>
      </c>
      <c r="F47" s="31">
        <f>入力フォーマット!E43</f>
        <v>0</v>
      </c>
      <c r="G47" s="21">
        <f>入力フォーマット!F43</f>
        <v>0</v>
      </c>
    </row>
    <row r="48" spans="2:7" ht="15" customHeight="1" x14ac:dyDescent="0.15">
      <c r="B48" s="57" t="s">
        <v>147</v>
      </c>
      <c r="C48" s="18" t="str">
        <f>入力フォーマット!C44</f>
        <v>20○年○月</v>
      </c>
      <c r="D48" s="105" t="s">
        <v>206</v>
      </c>
      <c r="E48" s="47">
        <f>入力フォーマット!D44</f>
        <v>0</v>
      </c>
      <c r="F48" s="31">
        <f>入力フォーマット!E44</f>
        <v>0</v>
      </c>
      <c r="G48" s="21">
        <f>入力フォーマット!F44</f>
        <v>0</v>
      </c>
    </row>
    <row r="49" spans="2:7" ht="15" customHeight="1" x14ac:dyDescent="0.15">
      <c r="B49" s="57" t="s">
        <v>148</v>
      </c>
      <c r="C49" s="18" t="str">
        <f>入力フォーマット!C45</f>
        <v>20○年○月</v>
      </c>
      <c r="D49" s="105" t="s">
        <v>206</v>
      </c>
      <c r="E49" s="47">
        <f>入力フォーマット!D45</f>
        <v>0</v>
      </c>
      <c r="F49" s="31">
        <f>入力フォーマット!E45</f>
        <v>0</v>
      </c>
      <c r="G49" s="21">
        <f>入力フォーマット!F45</f>
        <v>0</v>
      </c>
    </row>
    <row r="50" spans="2:7" ht="15" customHeight="1" x14ac:dyDescent="0.15">
      <c r="B50" s="57" t="s">
        <v>149</v>
      </c>
      <c r="C50" s="18" t="str">
        <f>入力フォーマット!C46</f>
        <v>20○年○月</v>
      </c>
      <c r="D50" s="105" t="s">
        <v>206</v>
      </c>
      <c r="E50" s="47">
        <f>入力フォーマット!D46</f>
        <v>0</v>
      </c>
      <c r="F50" s="31">
        <f>入力フォーマット!E46</f>
        <v>0</v>
      </c>
      <c r="G50" s="21">
        <f>入力フォーマット!F46</f>
        <v>0</v>
      </c>
    </row>
    <row r="51" spans="2:7" ht="15" customHeight="1" x14ac:dyDescent="0.15">
      <c r="B51" s="57" t="s">
        <v>150</v>
      </c>
      <c r="C51" s="18" t="str">
        <f>入力フォーマット!C47</f>
        <v>20○年○月</v>
      </c>
      <c r="D51" s="105" t="s">
        <v>206</v>
      </c>
      <c r="E51" s="47">
        <f>入力フォーマット!D47</f>
        <v>0</v>
      </c>
      <c r="F51" s="31">
        <f>入力フォーマット!E47</f>
        <v>0</v>
      </c>
      <c r="G51" s="21">
        <f>入力フォーマット!F47</f>
        <v>0</v>
      </c>
    </row>
    <row r="52" spans="2:7" ht="15" customHeight="1" x14ac:dyDescent="0.15">
      <c r="B52" s="224" t="s">
        <v>16</v>
      </c>
      <c r="C52" s="225"/>
      <c r="D52" s="226"/>
      <c r="E52" s="47">
        <f>入力フォーマット!D48</f>
        <v>0</v>
      </c>
      <c r="F52" s="31">
        <f>入力フォーマット!E48</f>
        <v>0</v>
      </c>
      <c r="G52" s="22"/>
    </row>
    <row r="53" spans="2:7" s="10" customFormat="1" ht="15" customHeight="1" thickBot="1" x14ac:dyDescent="0.2">
      <c r="B53" s="227" t="s">
        <v>17</v>
      </c>
      <c r="C53" s="228"/>
      <c r="D53" s="229"/>
      <c r="E53" s="220">
        <f>E10+E11+E52+F52</f>
        <v>0</v>
      </c>
      <c r="F53" s="221"/>
      <c r="G53" s="98"/>
    </row>
  </sheetData>
  <mergeCells count="6">
    <mergeCell ref="F4:G4"/>
    <mergeCell ref="C8:D8"/>
    <mergeCell ref="B52:D52"/>
    <mergeCell ref="B53:D53"/>
    <mergeCell ref="E53:F53"/>
    <mergeCell ref="F5:G5"/>
  </mergeCells>
  <phoneticPr fontId="2"/>
  <pageMargins left="0.70866141732283472" right="0.70866141732283472" top="0.55118110236220474" bottom="0.35433070866141736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zoomScaleNormal="100" workbookViewId="0">
      <selection activeCell="N16" sqref="N16"/>
    </sheetView>
  </sheetViews>
  <sheetFormatPr defaultRowHeight="13.5" x14ac:dyDescent="0.15"/>
  <cols>
    <col min="1" max="1" width="3.5" style="1" customWidth="1"/>
    <col min="2" max="2" width="17.5" style="1" customWidth="1"/>
    <col min="3" max="3" width="14" style="1" customWidth="1"/>
    <col min="4" max="4" width="6.875" style="1" customWidth="1"/>
    <col min="5" max="6" width="13.125" style="4" customWidth="1"/>
    <col min="7" max="8" width="13.125" style="1" customWidth="1"/>
    <col min="9" max="9" width="13.125" style="4" customWidth="1"/>
    <col min="10" max="10" width="13.125" style="1" customWidth="1"/>
    <col min="11" max="16384" width="9" style="1"/>
  </cols>
  <sheetData>
    <row r="1" spans="1:10" x14ac:dyDescent="0.15">
      <c r="A1" s="1" t="s">
        <v>42</v>
      </c>
      <c r="B1" s="2" t="s">
        <v>43</v>
      </c>
    </row>
    <row r="2" spans="1:10" ht="9" customHeight="1" x14ac:dyDescent="0.15">
      <c r="A2" s="10"/>
    </row>
    <row r="3" spans="1:10" s="12" customFormat="1" ht="17.25" customHeight="1" x14ac:dyDescent="0.15">
      <c r="A3" s="1"/>
      <c r="B3" s="242" t="s">
        <v>3</v>
      </c>
      <c r="C3" s="233" t="s">
        <v>4</v>
      </c>
      <c r="D3" s="234"/>
      <c r="E3" s="244" t="s">
        <v>44</v>
      </c>
      <c r="F3" s="245"/>
      <c r="G3" s="246"/>
      <c r="H3" s="230" t="s">
        <v>45</v>
      </c>
      <c r="I3" s="231"/>
      <c r="J3" s="232"/>
    </row>
    <row r="4" spans="1:10" s="12" customFormat="1" ht="30.75" customHeight="1" x14ac:dyDescent="0.15">
      <c r="B4" s="243"/>
      <c r="C4" s="235"/>
      <c r="D4" s="236"/>
      <c r="E4" s="35" t="s">
        <v>46</v>
      </c>
      <c r="F4" s="35" t="s">
        <v>47</v>
      </c>
      <c r="G4" s="36" t="s">
        <v>48</v>
      </c>
      <c r="H4" s="37" t="s">
        <v>49</v>
      </c>
      <c r="I4" s="35" t="s">
        <v>50</v>
      </c>
      <c r="J4" s="38" t="s">
        <v>51</v>
      </c>
    </row>
    <row r="5" spans="1:10" s="12" customFormat="1" ht="15" customHeight="1" x14ac:dyDescent="0.15">
      <c r="B5" s="17" t="s">
        <v>10</v>
      </c>
      <c r="C5" s="240"/>
      <c r="D5" s="241"/>
      <c r="E5" s="149"/>
      <c r="F5" s="149"/>
      <c r="G5" s="150"/>
      <c r="H5" s="129">
        <f>E46</f>
        <v>0</v>
      </c>
      <c r="I5" s="129">
        <f>F46</f>
        <v>0</v>
      </c>
      <c r="J5" s="130">
        <f>H5+I5</f>
        <v>0</v>
      </c>
    </row>
    <row r="6" spans="1:10" ht="15" customHeight="1" x14ac:dyDescent="0.15">
      <c r="B6" s="17" t="s">
        <v>52</v>
      </c>
      <c r="C6" s="18" t="str">
        <f>入力フォーマット!C8</f>
        <v>20○年○月</v>
      </c>
      <c r="D6" s="107" t="s">
        <v>206</v>
      </c>
      <c r="E6" s="31">
        <f>入力フォーマット!I8</f>
        <v>0</v>
      </c>
      <c r="F6" s="31">
        <f>入力フォーマット!J8</f>
        <v>0</v>
      </c>
      <c r="G6" s="31">
        <f>E6+F6</f>
        <v>0</v>
      </c>
      <c r="H6" s="129">
        <f>H5-E6</f>
        <v>0</v>
      </c>
      <c r="I6" s="129">
        <f>I5-F6</f>
        <v>0</v>
      </c>
      <c r="J6" s="130">
        <f t="shared" ref="J6:J45" si="0">H6+I6</f>
        <v>0</v>
      </c>
    </row>
    <row r="7" spans="1:10" ht="15" customHeight="1" x14ac:dyDescent="0.15">
      <c r="B7" s="17" t="s">
        <v>152</v>
      </c>
      <c r="C7" s="18" t="str">
        <f>入力フォーマット!C9</f>
        <v>20○年○月</v>
      </c>
      <c r="D7" s="107" t="s">
        <v>206</v>
      </c>
      <c r="E7" s="31">
        <f>入力フォーマット!I9</f>
        <v>0</v>
      </c>
      <c r="F7" s="31">
        <f>入力フォーマット!J9</f>
        <v>0</v>
      </c>
      <c r="G7" s="31">
        <f t="shared" ref="G7:G45" si="1">E7+F7</f>
        <v>0</v>
      </c>
      <c r="H7" s="129">
        <f t="shared" ref="H7:I45" si="2">H6-E7</f>
        <v>0</v>
      </c>
      <c r="I7" s="129">
        <f t="shared" si="2"/>
        <v>0</v>
      </c>
      <c r="J7" s="130">
        <f t="shared" si="0"/>
        <v>0</v>
      </c>
    </row>
    <row r="8" spans="1:10" ht="15" customHeight="1" x14ac:dyDescent="0.15">
      <c r="B8" s="17" t="s">
        <v>153</v>
      </c>
      <c r="C8" s="18" t="str">
        <f>入力フォーマット!C10</f>
        <v>20○年○月</v>
      </c>
      <c r="D8" s="107" t="s">
        <v>206</v>
      </c>
      <c r="E8" s="31">
        <f>入力フォーマット!I10</f>
        <v>0</v>
      </c>
      <c r="F8" s="31">
        <f>入力フォーマット!J10</f>
        <v>0</v>
      </c>
      <c r="G8" s="31">
        <f t="shared" si="1"/>
        <v>0</v>
      </c>
      <c r="H8" s="129">
        <f t="shared" si="2"/>
        <v>0</v>
      </c>
      <c r="I8" s="129">
        <f t="shared" si="2"/>
        <v>0</v>
      </c>
      <c r="J8" s="130">
        <f t="shared" si="0"/>
        <v>0</v>
      </c>
    </row>
    <row r="9" spans="1:10" ht="15" customHeight="1" x14ac:dyDescent="0.15">
      <c r="B9" s="17" t="s">
        <v>154</v>
      </c>
      <c r="C9" s="18" t="str">
        <f>入力フォーマット!C11</f>
        <v>20○年○月</v>
      </c>
      <c r="D9" s="107" t="s">
        <v>206</v>
      </c>
      <c r="E9" s="31">
        <f>入力フォーマット!I11</f>
        <v>0</v>
      </c>
      <c r="F9" s="31">
        <f>入力フォーマット!J11</f>
        <v>0</v>
      </c>
      <c r="G9" s="31">
        <f t="shared" si="1"/>
        <v>0</v>
      </c>
      <c r="H9" s="129">
        <f t="shared" si="2"/>
        <v>0</v>
      </c>
      <c r="I9" s="129">
        <f t="shared" si="2"/>
        <v>0</v>
      </c>
      <c r="J9" s="130">
        <f t="shared" si="0"/>
        <v>0</v>
      </c>
    </row>
    <row r="10" spans="1:10" ht="15" customHeight="1" x14ac:dyDescent="0.15">
      <c r="B10" s="17" t="s">
        <v>155</v>
      </c>
      <c r="C10" s="18" t="str">
        <f>入力フォーマット!C12</f>
        <v>20○年○月</v>
      </c>
      <c r="D10" s="107" t="s">
        <v>206</v>
      </c>
      <c r="E10" s="31">
        <f>入力フォーマット!I12</f>
        <v>0</v>
      </c>
      <c r="F10" s="31">
        <f>入力フォーマット!J12</f>
        <v>0</v>
      </c>
      <c r="G10" s="31">
        <f t="shared" si="1"/>
        <v>0</v>
      </c>
      <c r="H10" s="129">
        <f t="shared" si="2"/>
        <v>0</v>
      </c>
      <c r="I10" s="129">
        <f t="shared" si="2"/>
        <v>0</v>
      </c>
      <c r="J10" s="130">
        <f t="shared" si="0"/>
        <v>0</v>
      </c>
    </row>
    <row r="11" spans="1:10" ht="15" customHeight="1" x14ac:dyDescent="0.15">
      <c r="B11" s="17" t="s">
        <v>156</v>
      </c>
      <c r="C11" s="18" t="str">
        <f>入力フォーマット!C13</f>
        <v>20○年○月</v>
      </c>
      <c r="D11" s="107" t="s">
        <v>206</v>
      </c>
      <c r="E11" s="31">
        <f>入力フォーマット!I13</f>
        <v>0</v>
      </c>
      <c r="F11" s="31">
        <f>入力フォーマット!J13</f>
        <v>0</v>
      </c>
      <c r="G11" s="31">
        <f t="shared" si="1"/>
        <v>0</v>
      </c>
      <c r="H11" s="129">
        <f t="shared" si="2"/>
        <v>0</v>
      </c>
      <c r="I11" s="129">
        <f t="shared" si="2"/>
        <v>0</v>
      </c>
      <c r="J11" s="130">
        <f t="shared" si="0"/>
        <v>0</v>
      </c>
    </row>
    <row r="12" spans="1:10" ht="15" customHeight="1" x14ac:dyDescent="0.15">
      <c r="B12" s="17" t="s">
        <v>157</v>
      </c>
      <c r="C12" s="18" t="str">
        <f>入力フォーマット!C14</f>
        <v>20○年○月</v>
      </c>
      <c r="D12" s="107" t="s">
        <v>206</v>
      </c>
      <c r="E12" s="31">
        <f>入力フォーマット!I14</f>
        <v>0</v>
      </c>
      <c r="F12" s="31">
        <f>入力フォーマット!J14</f>
        <v>0</v>
      </c>
      <c r="G12" s="31">
        <f t="shared" si="1"/>
        <v>0</v>
      </c>
      <c r="H12" s="129">
        <f t="shared" si="2"/>
        <v>0</v>
      </c>
      <c r="I12" s="129">
        <f t="shared" si="2"/>
        <v>0</v>
      </c>
      <c r="J12" s="130">
        <f t="shared" si="0"/>
        <v>0</v>
      </c>
    </row>
    <row r="13" spans="1:10" ht="15" customHeight="1" x14ac:dyDescent="0.15">
      <c r="B13" s="17" t="s">
        <v>158</v>
      </c>
      <c r="C13" s="18" t="str">
        <f>入力フォーマット!C15</f>
        <v>20○年○月</v>
      </c>
      <c r="D13" s="107" t="s">
        <v>206</v>
      </c>
      <c r="E13" s="31">
        <f>入力フォーマット!I15</f>
        <v>0</v>
      </c>
      <c r="F13" s="31">
        <f>入力フォーマット!J15</f>
        <v>0</v>
      </c>
      <c r="G13" s="31">
        <f t="shared" si="1"/>
        <v>0</v>
      </c>
      <c r="H13" s="129">
        <f t="shared" si="2"/>
        <v>0</v>
      </c>
      <c r="I13" s="129">
        <f t="shared" si="2"/>
        <v>0</v>
      </c>
      <c r="J13" s="130">
        <f t="shared" si="0"/>
        <v>0</v>
      </c>
    </row>
    <row r="14" spans="1:10" ht="15" customHeight="1" x14ac:dyDescent="0.15">
      <c r="B14" s="17" t="s">
        <v>159</v>
      </c>
      <c r="C14" s="18" t="str">
        <f>入力フォーマット!C16</f>
        <v>20○年○月</v>
      </c>
      <c r="D14" s="107" t="s">
        <v>206</v>
      </c>
      <c r="E14" s="31">
        <f>入力フォーマット!I16</f>
        <v>0</v>
      </c>
      <c r="F14" s="31">
        <f>入力フォーマット!J16</f>
        <v>0</v>
      </c>
      <c r="G14" s="31">
        <f t="shared" si="1"/>
        <v>0</v>
      </c>
      <c r="H14" s="129">
        <f t="shared" si="2"/>
        <v>0</v>
      </c>
      <c r="I14" s="129">
        <f t="shared" si="2"/>
        <v>0</v>
      </c>
      <c r="J14" s="130">
        <f t="shared" si="0"/>
        <v>0</v>
      </c>
    </row>
    <row r="15" spans="1:10" ht="15" customHeight="1" x14ac:dyDescent="0.15">
      <c r="B15" s="17" t="s">
        <v>160</v>
      </c>
      <c r="C15" s="18" t="str">
        <f>入力フォーマット!C17</f>
        <v>20○年○月</v>
      </c>
      <c r="D15" s="107" t="s">
        <v>206</v>
      </c>
      <c r="E15" s="31">
        <f>入力フォーマット!I17</f>
        <v>0</v>
      </c>
      <c r="F15" s="31">
        <f>入力フォーマット!J17</f>
        <v>0</v>
      </c>
      <c r="G15" s="31">
        <f t="shared" si="1"/>
        <v>0</v>
      </c>
      <c r="H15" s="129">
        <f t="shared" si="2"/>
        <v>0</v>
      </c>
      <c r="I15" s="129">
        <f t="shared" si="2"/>
        <v>0</v>
      </c>
      <c r="J15" s="130">
        <f t="shared" si="0"/>
        <v>0</v>
      </c>
    </row>
    <row r="16" spans="1:10" ht="15" customHeight="1" x14ac:dyDescent="0.15">
      <c r="B16" s="17" t="s">
        <v>161</v>
      </c>
      <c r="C16" s="18" t="str">
        <f>入力フォーマット!C18</f>
        <v>20○年○月</v>
      </c>
      <c r="D16" s="107" t="s">
        <v>206</v>
      </c>
      <c r="E16" s="31">
        <f>入力フォーマット!I18</f>
        <v>0</v>
      </c>
      <c r="F16" s="31">
        <f>入力フォーマット!J18</f>
        <v>0</v>
      </c>
      <c r="G16" s="31">
        <f t="shared" si="1"/>
        <v>0</v>
      </c>
      <c r="H16" s="129">
        <f t="shared" si="2"/>
        <v>0</v>
      </c>
      <c r="I16" s="129">
        <f t="shared" si="2"/>
        <v>0</v>
      </c>
      <c r="J16" s="130">
        <f t="shared" si="0"/>
        <v>0</v>
      </c>
    </row>
    <row r="17" spans="2:10" ht="15" customHeight="1" x14ac:dyDescent="0.15">
      <c r="B17" s="17" t="s">
        <v>162</v>
      </c>
      <c r="C17" s="18" t="str">
        <f>入力フォーマット!C19</f>
        <v>20○年○月</v>
      </c>
      <c r="D17" s="107" t="s">
        <v>206</v>
      </c>
      <c r="E17" s="31">
        <f>入力フォーマット!I19</f>
        <v>0</v>
      </c>
      <c r="F17" s="31">
        <f>入力フォーマット!J19</f>
        <v>0</v>
      </c>
      <c r="G17" s="31">
        <f t="shared" si="1"/>
        <v>0</v>
      </c>
      <c r="H17" s="129">
        <f t="shared" si="2"/>
        <v>0</v>
      </c>
      <c r="I17" s="129">
        <f t="shared" si="2"/>
        <v>0</v>
      </c>
      <c r="J17" s="130">
        <f t="shared" si="0"/>
        <v>0</v>
      </c>
    </row>
    <row r="18" spans="2:10" ht="15" customHeight="1" x14ac:dyDescent="0.15">
      <c r="B18" s="17" t="s">
        <v>163</v>
      </c>
      <c r="C18" s="18" t="str">
        <f>入力フォーマット!C20</f>
        <v>20○年○月</v>
      </c>
      <c r="D18" s="107" t="s">
        <v>206</v>
      </c>
      <c r="E18" s="31">
        <f>入力フォーマット!I20</f>
        <v>0</v>
      </c>
      <c r="F18" s="31">
        <f>入力フォーマット!J20</f>
        <v>0</v>
      </c>
      <c r="G18" s="31">
        <f t="shared" si="1"/>
        <v>0</v>
      </c>
      <c r="H18" s="129">
        <f t="shared" si="2"/>
        <v>0</v>
      </c>
      <c r="I18" s="129">
        <f t="shared" si="2"/>
        <v>0</v>
      </c>
      <c r="J18" s="130">
        <f t="shared" si="0"/>
        <v>0</v>
      </c>
    </row>
    <row r="19" spans="2:10" ht="15" customHeight="1" x14ac:dyDescent="0.15">
      <c r="B19" s="17" t="s">
        <v>164</v>
      </c>
      <c r="C19" s="18" t="str">
        <f>入力フォーマット!C21</f>
        <v>20○年○月</v>
      </c>
      <c r="D19" s="107" t="s">
        <v>206</v>
      </c>
      <c r="E19" s="31">
        <f>入力フォーマット!I21</f>
        <v>0</v>
      </c>
      <c r="F19" s="31">
        <f>入力フォーマット!J21</f>
        <v>0</v>
      </c>
      <c r="G19" s="31">
        <f t="shared" si="1"/>
        <v>0</v>
      </c>
      <c r="H19" s="129">
        <f t="shared" si="2"/>
        <v>0</v>
      </c>
      <c r="I19" s="129">
        <f t="shared" si="2"/>
        <v>0</v>
      </c>
      <c r="J19" s="130">
        <f t="shared" si="0"/>
        <v>0</v>
      </c>
    </row>
    <row r="20" spans="2:10" ht="15" customHeight="1" x14ac:dyDescent="0.15">
      <c r="B20" s="17" t="s">
        <v>165</v>
      </c>
      <c r="C20" s="18" t="str">
        <f>入力フォーマット!C22</f>
        <v>20○年○月</v>
      </c>
      <c r="D20" s="107" t="s">
        <v>206</v>
      </c>
      <c r="E20" s="31">
        <f>入力フォーマット!I22</f>
        <v>0</v>
      </c>
      <c r="F20" s="31">
        <f>入力フォーマット!J22</f>
        <v>0</v>
      </c>
      <c r="G20" s="31">
        <f t="shared" si="1"/>
        <v>0</v>
      </c>
      <c r="H20" s="129">
        <f t="shared" si="2"/>
        <v>0</v>
      </c>
      <c r="I20" s="129">
        <f t="shared" si="2"/>
        <v>0</v>
      </c>
      <c r="J20" s="130">
        <f t="shared" si="0"/>
        <v>0</v>
      </c>
    </row>
    <row r="21" spans="2:10" ht="15" customHeight="1" x14ac:dyDescent="0.15">
      <c r="B21" s="17" t="s">
        <v>166</v>
      </c>
      <c r="C21" s="18" t="str">
        <f>入力フォーマット!C23</f>
        <v>20○年○月</v>
      </c>
      <c r="D21" s="107" t="s">
        <v>206</v>
      </c>
      <c r="E21" s="31">
        <f>入力フォーマット!I23</f>
        <v>0</v>
      </c>
      <c r="F21" s="31">
        <f>入力フォーマット!J23</f>
        <v>0</v>
      </c>
      <c r="G21" s="31">
        <f t="shared" si="1"/>
        <v>0</v>
      </c>
      <c r="H21" s="129">
        <f t="shared" si="2"/>
        <v>0</v>
      </c>
      <c r="I21" s="129">
        <f t="shared" si="2"/>
        <v>0</v>
      </c>
      <c r="J21" s="130">
        <f t="shared" si="0"/>
        <v>0</v>
      </c>
    </row>
    <row r="22" spans="2:10" ht="15" customHeight="1" x14ac:dyDescent="0.15">
      <c r="B22" s="17" t="s">
        <v>167</v>
      </c>
      <c r="C22" s="18" t="str">
        <f>入力フォーマット!C24</f>
        <v>20○年○月</v>
      </c>
      <c r="D22" s="107" t="s">
        <v>206</v>
      </c>
      <c r="E22" s="31">
        <f>入力フォーマット!I24</f>
        <v>0</v>
      </c>
      <c r="F22" s="31">
        <f>入力フォーマット!J24</f>
        <v>0</v>
      </c>
      <c r="G22" s="31">
        <f t="shared" si="1"/>
        <v>0</v>
      </c>
      <c r="H22" s="129">
        <f t="shared" si="2"/>
        <v>0</v>
      </c>
      <c r="I22" s="129">
        <f t="shared" si="2"/>
        <v>0</v>
      </c>
      <c r="J22" s="130">
        <f t="shared" si="0"/>
        <v>0</v>
      </c>
    </row>
    <row r="23" spans="2:10" ht="15" customHeight="1" x14ac:dyDescent="0.15">
      <c r="B23" s="17" t="s">
        <v>168</v>
      </c>
      <c r="C23" s="18" t="str">
        <f>入力フォーマット!C25</f>
        <v>20○年○月</v>
      </c>
      <c r="D23" s="107" t="s">
        <v>206</v>
      </c>
      <c r="E23" s="31">
        <f>入力フォーマット!I25</f>
        <v>0</v>
      </c>
      <c r="F23" s="31">
        <f>入力フォーマット!J25</f>
        <v>0</v>
      </c>
      <c r="G23" s="31">
        <f t="shared" si="1"/>
        <v>0</v>
      </c>
      <c r="H23" s="129">
        <f t="shared" si="2"/>
        <v>0</v>
      </c>
      <c r="I23" s="129">
        <f t="shared" si="2"/>
        <v>0</v>
      </c>
      <c r="J23" s="130">
        <f t="shared" si="0"/>
        <v>0</v>
      </c>
    </row>
    <row r="24" spans="2:10" ht="15" customHeight="1" x14ac:dyDescent="0.15">
      <c r="B24" s="17" t="s">
        <v>169</v>
      </c>
      <c r="C24" s="18" t="str">
        <f>入力フォーマット!C26</f>
        <v>20○年○月</v>
      </c>
      <c r="D24" s="107" t="s">
        <v>206</v>
      </c>
      <c r="E24" s="31">
        <f>入力フォーマット!I26</f>
        <v>0</v>
      </c>
      <c r="F24" s="31">
        <f>入力フォーマット!J26</f>
        <v>0</v>
      </c>
      <c r="G24" s="31">
        <f t="shared" si="1"/>
        <v>0</v>
      </c>
      <c r="H24" s="129">
        <f t="shared" si="2"/>
        <v>0</v>
      </c>
      <c r="I24" s="129">
        <f t="shared" si="2"/>
        <v>0</v>
      </c>
      <c r="J24" s="130">
        <f t="shared" si="0"/>
        <v>0</v>
      </c>
    </row>
    <row r="25" spans="2:10" ht="15" customHeight="1" x14ac:dyDescent="0.15">
      <c r="B25" s="17" t="s">
        <v>170</v>
      </c>
      <c r="C25" s="18" t="str">
        <f>入力フォーマット!C27</f>
        <v>20○年○月</v>
      </c>
      <c r="D25" s="107" t="s">
        <v>206</v>
      </c>
      <c r="E25" s="31">
        <f>入力フォーマット!I27</f>
        <v>0</v>
      </c>
      <c r="F25" s="31">
        <f>入力フォーマット!J27</f>
        <v>0</v>
      </c>
      <c r="G25" s="31">
        <f t="shared" si="1"/>
        <v>0</v>
      </c>
      <c r="H25" s="129">
        <f t="shared" si="2"/>
        <v>0</v>
      </c>
      <c r="I25" s="129">
        <f t="shared" si="2"/>
        <v>0</v>
      </c>
      <c r="J25" s="130">
        <f t="shared" si="0"/>
        <v>0</v>
      </c>
    </row>
    <row r="26" spans="2:10" ht="15" customHeight="1" x14ac:dyDescent="0.15">
      <c r="B26" s="17" t="s">
        <v>171</v>
      </c>
      <c r="C26" s="18" t="str">
        <f>入力フォーマット!C28</f>
        <v>20○年○月</v>
      </c>
      <c r="D26" s="107" t="s">
        <v>206</v>
      </c>
      <c r="E26" s="31">
        <f>入力フォーマット!I28</f>
        <v>0</v>
      </c>
      <c r="F26" s="31">
        <f>入力フォーマット!J28</f>
        <v>0</v>
      </c>
      <c r="G26" s="31">
        <f t="shared" si="1"/>
        <v>0</v>
      </c>
      <c r="H26" s="129">
        <f t="shared" si="2"/>
        <v>0</v>
      </c>
      <c r="I26" s="129">
        <f t="shared" si="2"/>
        <v>0</v>
      </c>
      <c r="J26" s="130">
        <f t="shared" si="0"/>
        <v>0</v>
      </c>
    </row>
    <row r="27" spans="2:10" ht="15" customHeight="1" x14ac:dyDescent="0.15">
      <c r="B27" s="17" t="s">
        <v>172</v>
      </c>
      <c r="C27" s="18" t="str">
        <f>入力フォーマット!C29</f>
        <v>20○年○月</v>
      </c>
      <c r="D27" s="107" t="s">
        <v>206</v>
      </c>
      <c r="E27" s="31">
        <f>入力フォーマット!I29</f>
        <v>0</v>
      </c>
      <c r="F27" s="31">
        <f>入力フォーマット!J29</f>
        <v>0</v>
      </c>
      <c r="G27" s="31">
        <f t="shared" si="1"/>
        <v>0</v>
      </c>
      <c r="H27" s="129">
        <f t="shared" si="2"/>
        <v>0</v>
      </c>
      <c r="I27" s="129">
        <f t="shared" si="2"/>
        <v>0</v>
      </c>
      <c r="J27" s="130">
        <f t="shared" si="0"/>
        <v>0</v>
      </c>
    </row>
    <row r="28" spans="2:10" ht="15" customHeight="1" x14ac:dyDescent="0.15">
      <c r="B28" s="17" t="s">
        <v>173</v>
      </c>
      <c r="C28" s="18" t="str">
        <f>入力フォーマット!C30</f>
        <v>20○年○月</v>
      </c>
      <c r="D28" s="107" t="s">
        <v>206</v>
      </c>
      <c r="E28" s="31">
        <f>入力フォーマット!I30</f>
        <v>0</v>
      </c>
      <c r="F28" s="31">
        <f>入力フォーマット!J30</f>
        <v>0</v>
      </c>
      <c r="G28" s="31">
        <f t="shared" si="1"/>
        <v>0</v>
      </c>
      <c r="H28" s="129">
        <f t="shared" si="2"/>
        <v>0</v>
      </c>
      <c r="I28" s="129">
        <f t="shared" si="2"/>
        <v>0</v>
      </c>
      <c r="J28" s="130">
        <f t="shared" si="0"/>
        <v>0</v>
      </c>
    </row>
    <row r="29" spans="2:10" ht="15" customHeight="1" x14ac:dyDescent="0.15">
      <c r="B29" s="17" t="s">
        <v>174</v>
      </c>
      <c r="C29" s="18" t="str">
        <f>入力フォーマット!C31</f>
        <v>20○年○月</v>
      </c>
      <c r="D29" s="107" t="s">
        <v>206</v>
      </c>
      <c r="E29" s="31">
        <f>入力フォーマット!I31</f>
        <v>0</v>
      </c>
      <c r="F29" s="31">
        <f>入力フォーマット!J31</f>
        <v>0</v>
      </c>
      <c r="G29" s="31">
        <f t="shared" si="1"/>
        <v>0</v>
      </c>
      <c r="H29" s="129">
        <f t="shared" si="2"/>
        <v>0</v>
      </c>
      <c r="I29" s="129">
        <f t="shared" si="2"/>
        <v>0</v>
      </c>
      <c r="J29" s="130">
        <f t="shared" si="0"/>
        <v>0</v>
      </c>
    </row>
    <row r="30" spans="2:10" ht="15" customHeight="1" x14ac:dyDescent="0.15">
      <c r="B30" s="17" t="s">
        <v>175</v>
      </c>
      <c r="C30" s="18" t="str">
        <f>入力フォーマット!C32</f>
        <v>20○年○月</v>
      </c>
      <c r="D30" s="107" t="s">
        <v>206</v>
      </c>
      <c r="E30" s="31">
        <f>入力フォーマット!I32</f>
        <v>0</v>
      </c>
      <c r="F30" s="31">
        <f>入力フォーマット!J32</f>
        <v>0</v>
      </c>
      <c r="G30" s="31">
        <f t="shared" si="1"/>
        <v>0</v>
      </c>
      <c r="H30" s="129">
        <f t="shared" si="2"/>
        <v>0</v>
      </c>
      <c r="I30" s="129">
        <f t="shared" si="2"/>
        <v>0</v>
      </c>
      <c r="J30" s="130">
        <f t="shared" si="0"/>
        <v>0</v>
      </c>
    </row>
    <row r="31" spans="2:10" ht="15" customHeight="1" x14ac:dyDescent="0.15">
      <c r="B31" s="17" t="s">
        <v>176</v>
      </c>
      <c r="C31" s="18" t="str">
        <f>入力フォーマット!C33</f>
        <v>20○年○月</v>
      </c>
      <c r="D31" s="107" t="s">
        <v>206</v>
      </c>
      <c r="E31" s="31">
        <f>入力フォーマット!I33</f>
        <v>0</v>
      </c>
      <c r="F31" s="31">
        <f>入力フォーマット!J33</f>
        <v>0</v>
      </c>
      <c r="G31" s="31">
        <f t="shared" si="1"/>
        <v>0</v>
      </c>
      <c r="H31" s="129">
        <f t="shared" si="2"/>
        <v>0</v>
      </c>
      <c r="I31" s="129">
        <f t="shared" si="2"/>
        <v>0</v>
      </c>
      <c r="J31" s="130">
        <f t="shared" si="0"/>
        <v>0</v>
      </c>
    </row>
    <row r="32" spans="2:10" ht="15" customHeight="1" x14ac:dyDescent="0.15">
      <c r="B32" s="17" t="s">
        <v>177</v>
      </c>
      <c r="C32" s="18" t="str">
        <f>入力フォーマット!C34</f>
        <v>20○年○月</v>
      </c>
      <c r="D32" s="107" t="s">
        <v>206</v>
      </c>
      <c r="E32" s="31">
        <f>入力フォーマット!I34</f>
        <v>0</v>
      </c>
      <c r="F32" s="31">
        <f>入力フォーマット!J34</f>
        <v>0</v>
      </c>
      <c r="G32" s="31">
        <f t="shared" si="1"/>
        <v>0</v>
      </c>
      <c r="H32" s="129">
        <f t="shared" si="2"/>
        <v>0</v>
      </c>
      <c r="I32" s="129">
        <f t="shared" si="2"/>
        <v>0</v>
      </c>
      <c r="J32" s="130">
        <f t="shared" si="0"/>
        <v>0</v>
      </c>
    </row>
    <row r="33" spans="1:10" ht="15" customHeight="1" x14ac:dyDescent="0.15">
      <c r="B33" s="17" t="s">
        <v>178</v>
      </c>
      <c r="C33" s="18" t="str">
        <f>入力フォーマット!C35</f>
        <v>20○年○月</v>
      </c>
      <c r="D33" s="107" t="s">
        <v>206</v>
      </c>
      <c r="E33" s="31">
        <f>入力フォーマット!I35</f>
        <v>0</v>
      </c>
      <c r="F33" s="31">
        <f>入力フォーマット!J35</f>
        <v>0</v>
      </c>
      <c r="G33" s="31">
        <f t="shared" si="1"/>
        <v>0</v>
      </c>
      <c r="H33" s="129">
        <f t="shared" si="2"/>
        <v>0</v>
      </c>
      <c r="I33" s="129">
        <f t="shared" si="2"/>
        <v>0</v>
      </c>
      <c r="J33" s="130">
        <f t="shared" si="0"/>
        <v>0</v>
      </c>
    </row>
    <row r="34" spans="1:10" ht="15" customHeight="1" x14ac:dyDescent="0.15">
      <c r="B34" s="17" t="s">
        <v>179</v>
      </c>
      <c r="C34" s="18" t="str">
        <f>入力フォーマット!C36</f>
        <v>20○年○月</v>
      </c>
      <c r="D34" s="107" t="s">
        <v>206</v>
      </c>
      <c r="E34" s="31">
        <f>入力フォーマット!I36</f>
        <v>0</v>
      </c>
      <c r="F34" s="31">
        <f>入力フォーマット!J36</f>
        <v>0</v>
      </c>
      <c r="G34" s="31">
        <f t="shared" si="1"/>
        <v>0</v>
      </c>
      <c r="H34" s="129">
        <f t="shared" si="2"/>
        <v>0</v>
      </c>
      <c r="I34" s="129">
        <f t="shared" si="2"/>
        <v>0</v>
      </c>
      <c r="J34" s="130">
        <f t="shared" si="0"/>
        <v>0</v>
      </c>
    </row>
    <row r="35" spans="1:10" ht="15" customHeight="1" x14ac:dyDescent="0.15">
      <c r="B35" s="17" t="s">
        <v>180</v>
      </c>
      <c r="C35" s="18" t="str">
        <f>入力フォーマット!C37</f>
        <v>20○年○月</v>
      </c>
      <c r="D35" s="107" t="s">
        <v>206</v>
      </c>
      <c r="E35" s="31">
        <f>入力フォーマット!I37</f>
        <v>0</v>
      </c>
      <c r="F35" s="31">
        <f>入力フォーマット!J37</f>
        <v>0</v>
      </c>
      <c r="G35" s="31">
        <f t="shared" si="1"/>
        <v>0</v>
      </c>
      <c r="H35" s="129">
        <f t="shared" si="2"/>
        <v>0</v>
      </c>
      <c r="I35" s="129">
        <f t="shared" si="2"/>
        <v>0</v>
      </c>
      <c r="J35" s="130">
        <f t="shared" si="0"/>
        <v>0</v>
      </c>
    </row>
    <row r="36" spans="1:10" ht="15" customHeight="1" x14ac:dyDescent="0.15">
      <c r="B36" s="17" t="s">
        <v>181</v>
      </c>
      <c r="C36" s="18" t="str">
        <f>入力フォーマット!C38</f>
        <v>20○年○月</v>
      </c>
      <c r="D36" s="107" t="s">
        <v>206</v>
      </c>
      <c r="E36" s="31">
        <f>入力フォーマット!I38</f>
        <v>0</v>
      </c>
      <c r="F36" s="31">
        <f>入力フォーマット!J38</f>
        <v>0</v>
      </c>
      <c r="G36" s="31">
        <f t="shared" si="1"/>
        <v>0</v>
      </c>
      <c r="H36" s="129">
        <f t="shared" si="2"/>
        <v>0</v>
      </c>
      <c r="I36" s="129">
        <f t="shared" si="2"/>
        <v>0</v>
      </c>
      <c r="J36" s="130">
        <f t="shared" si="0"/>
        <v>0</v>
      </c>
    </row>
    <row r="37" spans="1:10" ht="15" customHeight="1" x14ac:dyDescent="0.15">
      <c r="B37" s="17" t="s">
        <v>182</v>
      </c>
      <c r="C37" s="18" t="str">
        <f>入力フォーマット!C39</f>
        <v>20○年○月</v>
      </c>
      <c r="D37" s="107" t="s">
        <v>206</v>
      </c>
      <c r="E37" s="31">
        <f>入力フォーマット!I39</f>
        <v>0</v>
      </c>
      <c r="F37" s="31">
        <f>入力フォーマット!J39</f>
        <v>0</v>
      </c>
      <c r="G37" s="31">
        <f t="shared" si="1"/>
        <v>0</v>
      </c>
      <c r="H37" s="129">
        <f t="shared" si="2"/>
        <v>0</v>
      </c>
      <c r="I37" s="129">
        <f t="shared" si="2"/>
        <v>0</v>
      </c>
      <c r="J37" s="130">
        <f t="shared" si="0"/>
        <v>0</v>
      </c>
    </row>
    <row r="38" spans="1:10" ht="15" customHeight="1" x14ac:dyDescent="0.15">
      <c r="B38" s="17" t="s">
        <v>183</v>
      </c>
      <c r="C38" s="18" t="str">
        <f>入力フォーマット!C40</f>
        <v>20○年○月</v>
      </c>
      <c r="D38" s="107" t="s">
        <v>206</v>
      </c>
      <c r="E38" s="31">
        <f>入力フォーマット!I40</f>
        <v>0</v>
      </c>
      <c r="F38" s="31">
        <f>入力フォーマット!J40</f>
        <v>0</v>
      </c>
      <c r="G38" s="31">
        <f t="shared" si="1"/>
        <v>0</v>
      </c>
      <c r="H38" s="129">
        <f t="shared" si="2"/>
        <v>0</v>
      </c>
      <c r="I38" s="129">
        <f t="shared" si="2"/>
        <v>0</v>
      </c>
      <c r="J38" s="130">
        <f t="shared" si="0"/>
        <v>0</v>
      </c>
    </row>
    <row r="39" spans="1:10" ht="15" customHeight="1" x14ac:dyDescent="0.15">
      <c r="B39" s="17" t="s">
        <v>184</v>
      </c>
      <c r="C39" s="18" t="str">
        <f>入力フォーマット!C41</f>
        <v>20○年○月</v>
      </c>
      <c r="D39" s="107" t="s">
        <v>206</v>
      </c>
      <c r="E39" s="31">
        <f>入力フォーマット!I41</f>
        <v>0</v>
      </c>
      <c r="F39" s="31">
        <f>入力フォーマット!J41</f>
        <v>0</v>
      </c>
      <c r="G39" s="31">
        <f t="shared" si="1"/>
        <v>0</v>
      </c>
      <c r="H39" s="129">
        <f t="shared" si="2"/>
        <v>0</v>
      </c>
      <c r="I39" s="129">
        <f t="shared" si="2"/>
        <v>0</v>
      </c>
      <c r="J39" s="130">
        <f t="shared" si="0"/>
        <v>0</v>
      </c>
    </row>
    <row r="40" spans="1:10" ht="15" customHeight="1" x14ac:dyDescent="0.15">
      <c r="B40" s="17" t="s">
        <v>185</v>
      </c>
      <c r="C40" s="18" t="str">
        <f>入力フォーマット!C42</f>
        <v>20○年○月</v>
      </c>
      <c r="D40" s="107" t="s">
        <v>206</v>
      </c>
      <c r="E40" s="31">
        <f>入力フォーマット!I42</f>
        <v>0</v>
      </c>
      <c r="F40" s="31">
        <f>入力フォーマット!J42</f>
        <v>0</v>
      </c>
      <c r="G40" s="31">
        <f t="shared" si="1"/>
        <v>0</v>
      </c>
      <c r="H40" s="129">
        <f t="shared" si="2"/>
        <v>0</v>
      </c>
      <c r="I40" s="129">
        <f t="shared" si="2"/>
        <v>0</v>
      </c>
      <c r="J40" s="130">
        <f t="shared" si="0"/>
        <v>0</v>
      </c>
    </row>
    <row r="41" spans="1:10" ht="15" customHeight="1" x14ac:dyDescent="0.15">
      <c r="B41" s="17" t="s">
        <v>186</v>
      </c>
      <c r="C41" s="18" t="str">
        <f>入力フォーマット!C43</f>
        <v>20○年○月</v>
      </c>
      <c r="D41" s="107" t="s">
        <v>206</v>
      </c>
      <c r="E41" s="31">
        <f>入力フォーマット!I43</f>
        <v>0</v>
      </c>
      <c r="F41" s="31">
        <f>入力フォーマット!J43</f>
        <v>0</v>
      </c>
      <c r="G41" s="31">
        <f t="shared" si="1"/>
        <v>0</v>
      </c>
      <c r="H41" s="129">
        <f t="shared" si="2"/>
        <v>0</v>
      </c>
      <c r="I41" s="129">
        <f t="shared" si="2"/>
        <v>0</v>
      </c>
      <c r="J41" s="130">
        <f t="shared" si="0"/>
        <v>0</v>
      </c>
    </row>
    <row r="42" spans="1:10" ht="15" customHeight="1" x14ac:dyDescent="0.15">
      <c r="B42" s="17" t="s">
        <v>187</v>
      </c>
      <c r="C42" s="18" t="str">
        <f>入力フォーマット!C44</f>
        <v>20○年○月</v>
      </c>
      <c r="D42" s="107" t="s">
        <v>206</v>
      </c>
      <c r="E42" s="31">
        <f>入力フォーマット!I44</f>
        <v>0</v>
      </c>
      <c r="F42" s="31">
        <f>入力フォーマット!J44</f>
        <v>0</v>
      </c>
      <c r="G42" s="31">
        <f t="shared" si="1"/>
        <v>0</v>
      </c>
      <c r="H42" s="129">
        <f t="shared" si="2"/>
        <v>0</v>
      </c>
      <c r="I42" s="129">
        <f t="shared" si="2"/>
        <v>0</v>
      </c>
      <c r="J42" s="130">
        <f t="shared" si="0"/>
        <v>0</v>
      </c>
    </row>
    <row r="43" spans="1:10" ht="15" customHeight="1" x14ac:dyDescent="0.15">
      <c r="B43" s="17" t="s">
        <v>188</v>
      </c>
      <c r="C43" s="18" t="str">
        <f>入力フォーマット!C45</f>
        <v>20○年○月</v>
      </c>
      <c r="D43" s="107" t="s">
        <v>206</v>
      </c>
      <c r="E43" s="31">
        <f>入力フォーマット!I45</f>
        <v>0</v>
      </c>
      <c r="F43" s="31">
        <f>入力フォーマット!J45</f>
        <v>0</v>
      </c>
      <c r="G43" s="31">
        <f t="shared" si="1"/>
        <v>0</v>
      </c>
      <c r="H43" s="129">
        <f t="shared" si="2"/>
        <v>0</v>
      </c>
      <c r="I43" s="129">
        <f t="shared" si="2"/>
        <v>0</v>
      </c>
      <c r="J43" s="130">
        <f t="shared" si="0"/>
        <v>0</v>
      </c>
    </row>
    <row r="44" spans="1:10" ht="15" customHeight="1" x14ac:dyDescent="0.15">
      <c r="B44" s="17" t="s">
        <v>189</v>
      </c>
      <c r="C44" s="18" t="str">
        <f>入力フォーマット!C46</f>
        <v>20○年○月</v>
      </c>
      <c r="D44" s="107" t="s">
        <v>206</v>
      </c>
      <c r="E44" s="31">
        <f>入力フォーマット!I46</f>
        <v>0</v>
      </c>
      <c r="F44" s="31">
        <f>入力フォーマット!J46</f>
        <v>0</v>
      </c>
      <c r="G44" s="31">
        <f t="shared" si="1"/>
        <v>0</v>
      </c>
      <c r="H44" s="129">
        <f t="shared" si="2"/>
        <v>0</v>
      </c>
      <c r="I44" s="129">
        <f t="shared" si="2"/>
        <v>0</v>
      </c>
      <c r="J44" s="130">
        <f t="shared" si="0"/>
        <v>0</v>
      </c>
    </row>
    <row r="45" spans="1:10" ht="15" customHeight="1" x14ac:dyDescent="0.15">
      <c r="B45" s="17" t="s">
        <v>190</v>
      </c>
      <c r="C45" s="18" t="str">
        <f>入力フォーマット!C47</f>
        <v>20○年○月</v>
      </c>
      <c r="D45" s="107" t="s">
        <v>206</v>
      </c>
      <c r="E45" s="31">
        <f>入力フォーマット!I47</f>
        <v>0</v>
      </c>
      <c r="F45" s="31">
        <f>入力フォーマット!J47</f>
        <v>0</v>
      </c>
      <c r="G45" s="31">
        <f t="shared" si="1"/>
        <v>0</v>
      </c>
      <c r="H45" s="129">
        <f t="shared" si="2"/>
        <v>0</v>
      </c>
      <c r="I45" s="129">
        <f t="shared" si="2"/>
        <v>0</v>
      </c>
      <c r="J45" s="130">
        <f t="shared" si="0"/>
        <v>0</v>
      </c>
    </row>
    <row r="46" spans="1:10" s="10" customFormat="1" ht="15" customHeight="1" x14ac:dyDescent="0.15">
      <c r="A46" s="1"/>
      <c r="B46" s="237" t="s">
        <v>53</v>
      </c>
      <c r="C46" s="238"/>
      <c r="D46" s="239"/>
      <c r="E46" s="151">
        <f>SUM(E6:E45)</f>
        <v>0</v>
      </c>
      <c r="F46" s="151">
        <f t="shared" ref="F46:G46" si="3">SUM(F6:F45)</f>
        <v>0</v>
      </c>
      <c r="G46" s="151">
        <f t="shared" si="3"/>
        <v>0</v>
      </c>
      <c r="H46" s="152"/>
      <c r="I46" s="152"/>
      <c r="J46" s="153"/>
    </row>
    <row r="47" spans="1:10" x14ac:dyDescent="0.15">
      <c r="A47" s="10"/>
    </row>
  </sheetData>
  <mergeCells count="6">
    <mergeCell ref="B46:D46"/>
    <mergeCell ref="B3:B4"/>
    <mergeCell ref="C3:D4"/>
    <mergeCell ref="E3:G3"/>
    <mergeCell ref="H3:J3"/>
    <mergeCell ref="C5:D5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入力例・留意事項</vt:lpstr>
      <vt:lpstr>入力フォーマット</vt:lpstr>
      <vt:lpstr>契約（Ａ）リース料</vt:lpstr>
      <vt:lpstr>契約（Ａ）利息・保証料</vt:lpstr>
      <vt:lpstr>契約（Ｂ）リース料</vt:lpstr>
      <vt:lpstr>契約（Ｂ）利息・保証料</vt:lpstr>
      <vt:lpstr>'契約（Ａ）リース料'!Print_Area</vt:lpstr>
      <vt:lpstr>'契約（Ａ）利息・保証料'!Print_Area</vt:lpstr>
      <vt:lpstr>'契約（Ｂ）リース料'!Print_Area</vt:lpstr>
      <vt:lpstr>'契約（Ｂ）利息・保証料'!Print_Area</vt:lpstr>
      <vt:lpstr>入力フォーマット!Print_Area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M20534J</dc:creator>
  <cp:lastModifiedBy>lease2</cp:lastModifiedBy>
  <cp:lastPrinted>2019-03-20T08:37:23Z</cp:lastPrinted>
  <dcterms:created xsi:type="dcterms:W3CDTF">2016-09-14T00:44:05Z</dcterms:created>
  <dcterms:modified xsi:type="dcterms:W3CDTF">2021-01-22T02:20:18Z</dcterms:modified>
</cp:coreProperties>
</file>